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600"/>
  </bookViews>
  <sheets>
    <sheet name="BASE DE DATOS PAPPASA 202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'BASE DE DATOS PAPPASA 2023'!$A$7:$AD$2097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5" i="2" l="1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1274" i="2"/>
  <c r="F2098" i="2" s="1"/>
  <c r="S1273" i="2" l="1"/>
  <c r="R1273" i="2"/>
  <c r="Q1273" i="2"/>
  <c r="P1273" i="2"/>
  <c r="O1273" i="2"/>
  <c r="M1273" i="2"/>
  <c r="G1273" i="2"/>
  <c r="S1272" i="2"/>
  <c r="R1272" i="2"/>
  <c r="Q1272" i="2"/>
  <c r="P1272" i="2"/>
  <c r="O1272" i="2"/>
  <c r="M1272" i="2"/>
  <c r="G1272" i="2"/>
  <c r="S1271" i="2"/>
  <c r="R1271" i="2"/>
  <c r="Q1271" i="2"/>
  <c r="P1271" i="2"/>
  <c r="O1271" i="2"/>
  <c r="M1271" i="2"/>
  <c r="G1271" i="2"/>
  <c r="S1270" i="2"/>
  <c r="R1270" i="2"/>
  <c r="Q1270" i="2"/>
  <c r="P1270" i="2"/>
  <c r="O1270" i="2"/>
  <c r="M1270" i="2"/>
  <c r="G1270" i="2"/>
  <c r="S1269" i="2"/>
  <c r="R1269" i="2"/>
  <c r="Q1269" i="2"/>
  <c r="P1269" i="2"/>
  <c r="O1269" i="2"/>
  <c r="M1269" i="2"/>
  <c r="G1269" i="2"/>
  <c r="S1268" i="2"/>
  <c r="R1268" i="2"/>
  <c r="Q1268" i="2"/>
  <c r="P1268" i="2"/>
  <c r="O1268" i="2"/>
  <c r="M1268" i="2"/>
  <c r="G1268" i="2"/>
  <c r="S1267" i="2"/>
  <c r="R1267" i="2"/>
  <c r="Q1267" i="2"/>
  <c r="P1267" i="2"/>
  <c r="O1267" i="2"/>
  <c r="M1267" i="2"/>
  <c r="G1267" i="2"/>
  <c r="S1266" i="2"/>
  <c r="R1266" i="2"/>
  <c r="Q1266" i="2"/>
  <c r="P1266" i="2"/>
  <c r="O1266" i="2"/>
  <c r="M1266" i="2"/>
  <c r="G1266" i="2"/>
  <c r="S1265" i="2"/>
  <c r="R1265" i="2"/>
  <c r="Q1265" i="2"/>
  <c r="P1265" i="2"/>
  <c r="O1265" i="2"/>
  <c r="M1265" i="2"/>
  <c r="G1265" i="2"/>
  <c r="S1264" i="2"/>
  <c r="R1264" i="2"/>
  <c r="Q1264" i="2"/>
  <c r="P1264" i="2"/>
  <c r="O1264" i="2"/>
  <c r="M1264" i="2"/>
  <c r="G1264" i="2"/>
  <c r="S1263" i="2"/>
  <c r="R1263" i="2"/>
  <c r="Q1263" i="2"/>
  <c r="P1263" i="2"/>
  <c r="O1263" i="2"/>
  <c r="M1263" i="2"/>
  <c r="G1263" i="2"/>
  <c r="S1262" i="2"/>
  <c r="R1262" i="2"/>
  <c r="Q1262" i="2"/>
  <c r="P1262" i="2"/>
  <c r="O1262" i="2"/>
  <c r="M1262" i="2"/>
  <c r="G1262" i="2"/>
  <c r="S1261" i="2"/>
  <c r="R1261" i="2"/>
  <c r="Q1261" i="2"/>
  <c r="P1261" i="2"/>
  <c r="O1261" i="2"/>
  <c r="M1261" i="2"/>
  <c r="G1261" i="2"/>
  <c r="S1260" i="2"/>
  <c r="R1260" i="2"/>
  <c r="Q1260" i="2"/>
  <c r="P1260" i="2"/>
  <c r="O1260" i="2"/>
  <c r="M1260" i="2"/>
  <c r="G1260" i="2"/>
  <c r="S1259" i="2"/>
  <c r="R1259" i="2"/>
  <c r="Q1259" i="2"/>
  <c r="P1259" i="2"/>
  <c r="O1259" i="2"/>
  <c r="M1259" i="2"/>
  <c r="G1259" i="2"/>
  <c r="S1258" i="2"/>
  <c r="R1258" i="2"/>
  <c r="Q1258" i="2"/>
  <c r="P1258" i="2"/>
  <c r="O1258" i="2"/>
  <c r="M1258" i="2"/>
  <c r="G1258" i="2"/>
  <c r="S1257" i="2"/>
  <c r="R1257" i="2"/>
  <c r="Q1257" i="2"/>
  <c r="P1257" i="2"/>
  <c r="O1257" i="2"/>
  <c r="M1257" i="2"/>
  <c r="G1257" i="2"/>
  <c r="S1256" i="2"/>
  <c r="R1256" i="2"/>
  <c r="Q1256" i="2"/>
  <c r="P1256" i="2"/>
  <c r="O1256" i="2"/>
  <c r="M1256" i="2"/>
  <c r="G1256" i="2"/>
  <c r="S1255" i="2"/>
  <c r="R1255" i="2"/>
  <c r="Q1255" i="2"/>
  <c r="P1255" i="2"/>
  <c r="O1255" i="2"/>
  <c r="M1255" i="2"/>
  <c r="G1255" i="2"/>
  <c r="S1254" i="2"/>
  <c r="R1254" i="2"/>
  <c r="Q1254" i="2"/>
  <c r="P1254" i="2"/>
  <c r="O1254" i="2"/>
  <c r="M1254" i="2"/>
  <c r="G1254" i="2"/>
  <c r="S1253" i="2"/>
  <c r="R1253" i="2"/>
  <c r="Q1253" i="2"/>
  <c r="P1253" i="2"/>
  <c r="O1253" i="2"/>
  <c r="M1253" i="2"/>
  <c r="G1253" i="2"/>
  <c r="S1252" i="2"/>
  <c r="R1252" i="2"/>
  <c r="Q1252" i="2"/>
  <c r="P1252" i="2"/>
  <c r="O1252" i="2"/>
  <c r="M1252" i="2"/>
  <c r="G1252" i="2"/>
  <c r="S1251" i="2"/>
  <c r="R1251" i="2"/>
  <c r="Q1251" i="2"/>
  <c r="P1251" i="2"/>
  <c r="O1251" i="2"/>
  <c r="M1251" i="2"/>
  <c r="G1251" i="2"/>
  <c r="S1250" i="2"/>
  <c r="R1250" i="2"/>
  <c r="Q1250" i="2"/>
  <c r="P1250" i="2"/>
  <c r="O1250" i="2"/>
  <c r="M1250" i="2"/>
  <c r="G1250" i="2"/>
  <c r="S1249" i="2"/>
  <c r="R1249" i="2"/>
  <c r="Q1249" i="2"/>
  <c r="P1249" i="2"/>
  <c r="O1249" i="2"/>
  <c r="M1249" i="2"/>
  <c r="G1249" i="2"/>
  <c r="S1248" i="2"/>
  <c r="R1248" i="2"/>
  <c r="Q1248" i="2"/>
  <c r="P1248" i="2"/>
  <c r="O1248" i="2"/>
  <c r="M1248" i="2"/>
  <c r="G1248" i="2"/>
  <c r="S1247" i="2"/>
  <c r="R1247" i="2"/>
  <c r="Q1247" i="2"/>
  <c r="P1247" i="2"/>
  <c r="O1247" i="2"/>
  <c r="M1247" i="2"/>
  <c r="G1247" i="2"/>
  <c r="S1246" i="2"/>
  <c r="R1246" i="2"/>
  <c r="Q1246" i="2"/>
  <c r="P1246" i="2"/>
  <c r="O1246" i="2"/>
  <c r="M1246" i="2"/>
  <c r="G1246" i="2"/>
  <c r="S1245" i="2"/>
  <c r="R1245" i="2"/>
  <c r="Q1245" i="2"/>
  <c r="P1245" i="2"/>
  <c r="O1245" i="2"/>
  <c r="M1245" i="2"/>
  <c r="G1245" i="2"/>
  <c r="S1244" i="2"/>
  <c r="R1244" i="2"/>
  <c r="Q1244" i="2"/>
  <c r="P1244" i="2"/>
  <c r="O1244" i="2"/>
  <c r="M1244" i="2"/>
  <c r="G1244" i="2"/>
  <c r="S1243" i="2"/>
  <c r="R1243" i="2"/>
  <c r="Q1243" i="2"/>
  <c r="P1243" i="2"/>
  <c r="O1243" i="2"/>
  <c r="M1243" i="2"/>
  <c r="G1243" i="2"/>
  <c r="S1242" i="2"/>
  <c r="R1242" i="2"/>
  <c r="Q1242" i="2"/>
  <c r="P1242" i="2"/>
  <c r="O1242" i="2"/>
  <c r="M1242" i="2"/>
  <c r="G1242" i="2"/>
  <c r="S1241" i="2"/>
  <c r="R1241" i="2"/>
  <c r="Q1241" i="2"/>
  <c r="P1241" i="2"/>
  <c r="O1241" i="2"/>
  <c r="M1241" i="2"/>
  <c r="G1241" i="2"/>
  <c r="S1240" i="2"/>
  <c r="R1240" i="2"/>
  <c r="Q1240" i="2"/>
  <c r="P1240" i="2"/>
  <c r="O1240" i="2"/>
  <c r="M1240" i="2"/>
  <c r="G1240" i="2"/>
  <c r="S1239" i="2"/>
  <c r="R1239" i="2"/>
  <c r="Q1239" i="2"/>
  <c r="P1239" i="2"/>
  <c r="O1239" i="2"/>
  <c r="M1239" i="2"/>
  <c r="G1239" i="2"/>
  <c r="S1238" i="2"/>
  <c r="R1238" i="2"/>
  <c r="Q1238" i="2"/>
  <c r="P1238" i="2"/>
  <c r="O1238" i="2"/>
  <c r="M1238" i="2"/>
  <c r="G1238" i="2"/>
  <c r="S1237" i="2"/>
  <c r="R1237" i="2"/>
  <c r="Q1237" i="2"/>
  <c r="P1237" i="2"/>
  <c r="O1237" i="2"/>
  <c r="M1237" i="2"/>
  <c r="G1237" i="2"/>
  <c r="S1236" i="2"/>
  <c r="R1236" i="2"/>
  <c r="Q1236" i="2"/>
  <c r="P1236" i="2"/>
  <c r="O1236" i="2"/>
  <c r="M1236" i="2"/>
  <c r="G1236" i="2"/>
  <c r="S1235" i="2"/>
  <c r="R1235" i="2"/>
  <c r="Q1235" i="2"/>
  <c r="P1235" i="2"/>
  <c r="O1235" i="2"/>
  <c r="M1235" i="2"/>
  <c r="G1235" i="2"/>
  <c r="S1234" i="2"/>
  <c r="R1234" i="2"/>
  <c r="Q1234" i="2"/>
  <c r="P1234" i="2"/>
  <c r="O1234" i="2"/>
  <c r="M1234" i="2"/>
  <c r="G1234" i="2"/>
  <c r="S1233" i="2"/>
  <c r="R1233" i="2"/>
  <c r="Q1233" i="2"/>
  <c r="P1233" i="2"/>
  <c r="O1233" i="2"/>
  <c r="M1233" i="2"/>
  <c r="G1233" i="2"/>
  <c r="S1232" i="2"/>
  <c r="R1232" i="2"/>
  <c r="Q1232" i="2"/>
  <c r="P1232" i="2"/>
  <c r="O1232" i="2"/>
  <c r="M1232" i="2"/>
  <c r="G1232" i="2"/>
  <c r="S1231" i="2"/>
  <c r="R1231" i="2"/>
  <c r="Q1231" i="2"/>
  <c r="P1231" i="2"/>
  <c r="O1231" i="2"/>
  <c r="M1231" i="2"/>
  <c r="G1231" i="2"/>
  <c r="S1230" i="2"/>
  <c r="R1230" i="2"/>
  <c r="Q1230" i="2"/>
  <c r="P1230" i="2"/>
  <c r="O1230" i="2"/>
  <c r="M1230" i="2"/>
  <c r="G1230" i="2"/>
  <c r="S1229" i="2"/>
  <c r="R1229" i="2"/>
  <c r="Q1229" i="2"/>
  <c r="P1229" i="2"/>
  <c r="O1229" i="2"/>
  <c r="M1229" i="2"/>
  <c r="G1229" i="2"/>
  <c r="S1228" i="2"/>
  <c r="R1228" i="2"/>
  <c r="Q1228" i="2"/>
  <c r="P1228" i="2"/>
  <c r="O1228" i="2"/>
  <c r="M1228" i="2"/>
  <c r="G1228" i="2"/>
  <c r="S1227" i="2"/>
  <c r="R1227" i="2"/>
  <c r="Q1227" i="2"/>
  <c r="P1227" i="2"/>
  <c r="O1227" i="2"/>
  <c r="M1227" i="2"/>
  <c r="G1227" i="2"/>
  <c r="S1226" i="2"/>
  <c r="R1226" i="2"/>
  <c r="Q1226" i="2"/>
  <c r="P1226" i="2"/>
  <c r="O1226" i="2"/>
  <c r="M1226" i="2"/>
  <c r="G1226" i="2"/>
  <c r="S1225" i="2"/>
  <c r="R1225" i="2"/>
  <c r="Q1225" i="2"/>
  <c r="P1225" i="2"/>
  <c r="O1225" i="2"/>
  <c r="M1225" i="2"/>
  <c r="G1225" i="2"/>
  <c r="S1224" i="2"/>
  <c r="R1224" i="2"/>
  <c r="Q1224" i="2"/>
  <c r="P1224" i="2"/>
  <c r="O1224" i="2"/>
  <c r="M1224" i="2"/>
  <c r="G1224" i="2"/>
  <c r="S1223" i="2"/>
  <c r="R1223" i="2"/>
  <c r="Q1223" i="2"/>
  <c r="P1223" i="2"/>
  <c r="O1223" i="2"/>
  <c r="M1223" i="2"/>
  <c r="G1223" i="2"/>
  <c r="S1222" i="2"/>
  <c r="R1222" i="2"/>
  <c r="Q1222" i="2"/>
  <c r="P1222" i="2"/>
  <c r="O1222" i="2"/>
  <c r="M1222" i="2"/>
  <c r="G1222" i="2"/>
  <c r="S1221" i="2"/>
  <c r="R1221" i="2"/>
  <c r="Q1221" i="2"/>
  <c r="P1221" i="2"/>
  <c r="O1221" i="2"/>
  <c r="M1221" i="2"/>
  <c r="G1221" i="2"/>
  <c r="S1220" i="2"/>
  <c r="R1220" i="2"/>
  <c r="Q1220" i="2"/>
  <c r="P1220" i="2"/>
  <c r="O1220" i="2"/>
  <c r="M1220" i="2"/>
  <c r="G1220" i="2"/>
  <c r="S1219" i="2"/>
  <c r="R1219" i="2"/>
  <c r="Q1219" i="2"/>
  <c r="P1219" i="2"/>
  <c r="O1219" i="2"/>
  <c r="M1219" i="2"/>
  <c r="G1219" i="2"/>
  <c r="S1218" i="2"/>
  <c r="R1218" i="2"/>
  <c r="Q1218" i="2"/>
  <c r="P1218" i="2"/>
  <c r="O1218" i="2"/>
  <c r="M1218" i="2"/>
  <c r="G1218" i="2"/>
  <c r="S1217" i="2"/>
  <c r="R1217" i="2"/>
  <c r="Q1217" i="2"/>
  <c r="P1217" i="2"/>
  <c r="O1217" i="2"/>
  <c r="M1217" i="2"/>
  <c r="G1217" i="2"/>
  <c r="S1216" i="2"/>
  <c r="R1216" i="2"/>
  <c r="Q1216" i="2"/>
  <c r="P1216" i="2"/>
  <c r="O1216" i="2"/>
  <c r="M1216" i="2"/>
  <c r="G1216" i="2"/>
  <c r="S1215" i="2"/>
  <c r="R1215" i="2"/>
  <c r="Q1215" i="2"/>
  <c r="P1215" i="2"/>
  <c r="O1215" i="2"/>
  <c r="M1215" i="2"/>
  <c r="G1215" i="2"/>
  <c r="S1214" i="2"/>
  <c r="R1214" i="2"/>
  <c r="Q1214" i="2"/>
  <c r="P1214" i="2"/>
  <c r="O1214" i="2"/>
  <c r="M1214" i="2"/>
  <c r="G1214" i="2"/>
  <c r="S1213" i="2"/>
  <c r="R1213" i="2"/>
  <c r="Q1213" i="2"/>
  <c r="P1213" i="2"/>
  <c r="O1213" i="2"/>
  <c r="M1213" i="2"/>
  <c r="G1213" i="2"/>
  <c r="S1212" i="2"/>
  <c r="R1212" i="2"/>
  <c r="Q1212" i="2"/>
  <c r="P1212" i="2"/>
  <c r="O1212" i="2"/>
  <c r="M1212" i="2"/>
  <c r="G1212" i="2"/>
  <c r="S1211" i="2"/>
  <c r="R1211" i="2"/>
  <c r="Q1211" i="2"/>
  <c r="P1211" i="2"/>
  <c r="O1211" i="2"/>
  <c r="M1211" i="2"/>
  <c r="G1211" i="2"/>
  <c r="S1210" i="2"/>
  <c r="R1210" i="2"/>
  <c r="Q1210" i="2"/>
  <c r="P1210" i="2"/>
  <c r="O1210" i="2"/>
  <c r="M1210" i="2"/>
  <c r="G1210" i="2"/>
  <c r="S1209" i="2"/>
  <c r="R1209" i="2"/>
  <c r="Q1209" i="2"/>
  <c r="P1209" i="2"/>
  <c r="O1209" i="2"/>
  <c r="M1209" i="2"/>
  <c r="G1209" i="2"/>
  <c r="S1208" i="2"/>
  <c r="R1208" i="2"/>
  <c r="Q1208" i="2"/>
  <c r="P1208" i="2"/>
  <c r="O1208" i="2"/>
  <c r="M1208" i="2"/>
  <c r="G1208" i="2"/>
  <c r="S1207" i="2"/>
  <c r="R1207" i="2"/>
  <c r="Q1207" i="2"/>
  <c r="P1207" i="2"/>
  <c r="O1207" i="2"/>
  <c r="M1207" i="2"/>
  <c r="G1207" i="2"/>
  <c r="S1206" i="2"/>
  <c r="R1206" i="2"/>
  <c r="Q1206" i="2"/>
  <c r="P1206" i="2"/>
  <c r="O1206" i="2"/>
  <c r="M1206" i="2"/>
  <c r="G1206" i="2"/>
  <c r="S1205" i="2"/>
  <c r="R1205" i="2"/>
  <c r="Q1205" i="2"/>
  <c r="P1205" i="2"/>
  <c r="O1205" i="2"/>
  <c r="M1205" i="2"/>
  <c r="G1205" i="2"/>
  <c r="S1204" i="2"/>
  <c r="R1204" i="2"/>
  <c r="Q1204" i="2"/>
  <c r="P1204" i="2"/>
  <c r="O1204" i="2"/>
  <c r="M1204" i="2"/>
  <c r="G1204" i="2"/>
  <c r="S1203" i="2"/>
  <c r="R1203" i="2"/>
  <c r="Q1203" i="2"/>
  <c r="P1203" i="2"/>
  <c r="O1203" i="2"/>
  <c r="M1203" i="2"/>
  <c r="G1203" i="2"/>
  <c r="S1202" i="2"/>
  <c r="R1202" i="2"/>
  <c r="Q1202" i="2"/>
  <c r="P1202" i="2"/>
  <c r="O1202" i="2"/>
  <c r="M1202" i="2"/>
  <c r="G1202" i="2"/>
  <c r="S1201" i="2"/>
  <c r="R1201" i="2"/>
  <c r="Q1201" i="2"/>
  <c r="P1201" i="2"/>
  <c r="O1201" i="2"/>
  <c r="M1201" i="2"/>
  <c r="G1201" i="2"/>
  <c r="S1200" i="2"/>
  <c r="R1200" i="2"/>
  <c r="Q1200" i="2"/>
  <c r="P1200" i="2"/>
  <c r="O1200" i="2"/>
  <c r="M1200" i="2"/>
  <c r="G1200" i="2"/>
  <c r="S1199" i="2"/>
  <c r="R1199" i="2"/>
  <c r="Q1199" i="2"/>
  <c r="P1199" i="2"/>
  <c r="O1199" i="2"/>
  <c r="M1199" i="2"/>
  <c r="G1199" i="2"/>
  <c r="S1198" i="2"/>
  <c r="R1198" i="2"/>
  <c r="Q1198" i="2"/>
  <c r="P1198" i="2"/>
  <c r="O1198" i="2"/>
  <c r="M1198" i="2"/>
  <c r="G1198" i="2"/>
  <c r="S1197" i="2"/>
  <c r="R1197" i="2"/>
  <c r="Q1197" i="2"/>
  <c r="P1197" i="2"/>
  <c r="O1197" i="2"/>
  <c r="M1197" i="2"/>
  <c r="G1197" i="2"/>
  <c r="S1196" i="2"/>
  <c r="R1196" i="2"/>
  <c r="Q1196" i="2"/>
  <c r="P1196" i="2"/>
  <c r="O1196" i="2"/>
  <c r="M1196" i="2"/>
  <c r="G1196" i="2"/>
  <c r="S1195" i="2"/>
  <c r="R1195" i="2"/>
  <c r="Q1195" i="2"/>
  <c r="P1195" i="2"/>
  <c r="O1195" i="2"/>
  <c r="M1195" i="2"/>
  <c r="G1195" i="2"/>
  <c r="S1194" i="2"/>
  <c r="R1194" i="2"/>
  <c r="Q1194" i="2"/>
  <c r="P1194" i="2"/>
  <c r="O1194" i="2"/>
  <c r="M1194" i="2"/>
  <c r="G1194" i="2"/>
  <c r="S1193" i="2"/>
  <c r="R1193" i="2"/>
  <c r="Q1193" i="2"/>
  <c r="P1193" i="2"/>
  <c r="O1193" i="2"/>
  <c r="M1193" i="2"/>
  <c r="G1193" i="2"/>
  <c r="S1192" i="2"/>
  <c r="R1192" i="2"/>
  <c r="Q1192" i="2"/>
  <c r="P1192" i="2"/>
  <c r="O1192" i="2"/>
  <c r="M1192" i="2"/>
  <c r="G1192" i="2"/>
  <c r="S1191" i="2"/>
  <c r="R1191" i="2"/>
  <c r="Q1191" i="2"/>
  <c r="P1191" i="2"/>
  <c r="O1191" i="2"/>
  <c r="M1191" i="2"/>
  <c r="G1191" i="2"/>
  <c r="S1190" i="2"/>
  <c r="R1190" i="2"/>
  <c r="Q1190" i="2"/>
  <c r="P1190" i="2"/>
  <c r="O1190" i="2"/>
  <c r="M1190" i="2"/>
  <c r="G1190" i="2"/>
  <c r="S1189" i="2"/>
  <c r="R1189" i="2"/>
  <c r="Q1189" i="2"/>
  <c r="P1189" i="2"/>
  <c r="O1189" i="2"/>
  <c r="M1189" i="2"/>
  <c r="G1189" i="2"/>
  <c r="S1188" i="2"/>
  <c r="R1188" i="2"/>
  <c r="Q1188" i="2"/>
  <c r="P1188" i="2"/>
  <c r="O1188" i="2"/>
  <c r="M1188" i="2"/>
  <c r="G1188" i="2"/>
  <c r="S1187" i="2"/>
  <c r="R1187" i="2"/>
  <c r="Q1187" i="2"/>
  <c r="P1187" i="2"/>
  <c r="O1187" i="2"/>
  <c r="M1187" i="2"/>
  <c r="G1187" i="2"/>
  <c r="S1186" i="2"/>
  <c r="R1186" i="2"/>
  <c r="Q1186" i="2"/>
  <c r="P1186" i="2"/>
  <c r="O1186" i="2"/>
  <c r="M1186" i="2"/>
  <c r="G1186" i="2"/>
  <c r="S1185" i="2"/>
  <c r="R1185" i="2"/>
  <c r="Q1185" i="2"/>
  <c r="P1185" i="2"/>
  <c r="O1185" i="2"/>
  <c r="M1185" i="2"/>
  <c r="G1185" i="2"/>
  <c r="S1184" i="2"/>
  <c r="R1184" i="2"/>
  <c r="Q1184" i="2"/>
  <c r="P1184" i="2"/>
  <c r="O1184" i="2"/>
  <c r="M1184" i="2"/>
  <c r="G1184" i="2"/>
  <c r="S1183" i="2"/>
  <c r="R1183" i="2"/>
  <c r="Q1183" i="2"/>
  <c r="P1183" i="2"/>
  <c r="O1183" i="2"/>
  <c r="M1183" i="2"/>
  <c r="G1183" i="2"/>
  <c r="S1182" i="2"/>
  <c r="R1182" i="2"/>
  <c r="Q1182" i="2"/>
  <c r="P1182" i="2"/>
  <c r="O1182" i="2"/>
  <c r="M1182" i="2"/>
  <c r="G1182" i="2"/>
  <c r="S1181" i="2"/>
  <c r="R1181" i="2"/>
  <c r="Q1181" i="2"/>
  <c r="P1181" i="2"/>
  <c r="O1181" i="2"/>
  <c r="M1181" i="2"/>
  <c r="G1181" i="2"/>
  <c r="S1180" i="2"/>
  <c r="R1180" i="2"/>
  <c r="Q1180" i="2"/>
  <c r="P1180" i="2"/>
  <c r="O1180" i="2"/>
  <c r="M1180" i="2"/>
  <c r="G1180" i="2"/>
  <c r="S1179" i="2"/>
  <c r="R1179" i="2"/>
  <c r="Q1179" i="2"/>
  <c r="P1179" i="2"/>
  <c r="O1179" i="2"/>
  <c r="M1179" i="2"/>
  <c r="G1179" i="2"/>
  <c r="S1178" i="2"/>
  <c r="R1178" i="2"/>
  <c r="Q1178" i="2"/>
  <c r="P1178" i="2"/>
  <c r="O1178" i="2"/>
  <c r="M1178" i="2"/>
  <c r="G1178" i="2"/>
  <c r="S1177" i="2"/>
  <c r="R1177" i="2"/>
  <c r="Q1177" i="2"/>
  <c r="P1177" i="2"/>
  <c r="O1177" i="2"/>
  <c r="M1177" i="2"/>
  <c r="G1177" i="2"/>
  <c r="S1176" i="2"/>
  <c r="R1176" i="2"/>
  <c r="Q1176" i="2"/>
  <c r="P1176" i="2"/>
  <c r="O1176" i="2"/>
  <c r="M1176" i="2"/>
  <c r="G1176" i="2"/>
  <c r="S1175" i="2"/>
  <c r="R1175" i="2"/>
  <c r="Q1175" i="2"/>
  <c r="P1175" i="2"/>
  <c r="O1175" i="2"/>
  <c r="M1175" i="2"/>
  <c r="G1175" i="2"/>
  <c r="S1174" i="2"/>
  <c r="R1174" i="2"/>
  <c r="Q1174" i="2"/>
  <c r="P1174" i="2"/>
  <c r="O1174" i="2"/>
  <c r="M1174" i="2"/>
  <c r="G1174" i="2"/>
  <c r="S1173" i="2"/>
  <c r="R1173" i="2"/>
  <c r="Q1173" i="2"/>
  <c r="P1173" i="2"/>
  <c r="O1173" i="2"/>
  <c r="M1173" i="2"/>
  <c r="G1173" i="2"/>
  <c r="S1172" i="2"/>
  <c r="R1172" i="2"/>
  <c r="Q1172" i="2"/>
  <c r="P1172" i="2"/>
  <c r="O1172" i="2"/>
  <c r="M1172" i="2"/>
  <c r="G1172" i="2"/>
  <c r="S1171" i="2"/>
  <c r="R1171" i="2"/>
  <c r="Q1171" i="2"/>
  <c r="P1171" i="2"/>
  <c r="O1171" i="2"/>
  <c r="M1171" i="2"/>
  <c r="G1171" i="2"/>
  <c r="S1170" i="2"/>
  <c r="R1170" i="2"/>
  <c r="Q1170" i="2"/>
  <c r="P1170" i="2"/>
  <c r="O1170" i="2"/>
  <c r="M1170" i="2"/>
  <c r="G1170" i="2"/>
  <c r="S1169" i="2"/>
  <c r="R1169" i="2"/>
  <c r="Q1169" i="2"/>
  <c r="P1169" i="2"/>
  <c r="O1169" i="2"/>
  <c r="M1169" i="2"/>
  <c r="G1169" i="2"/>
  <c r="S1168" i="2"/>
  <c r="R1168" i="2"/>
  <c r="Q1168" i="2"/>
  <c r="P1168" i="2"/>
  <c r="O1168" i="2"/>
  <c r="M1168" i="2"/>
  <c r="G1168" i="2"/>
  <c r="S1167" i="2"/>
  <c r="R1167" i="2"/>
  <c r="Q1167" i="2"/>
  <c r="P1167" i="2"/>
  <c r="O1167" i="2"/>
  <c r="M1167" i="2"/>
  <c r="G1167" i="2"/>
  <c r="S1166" i="2"/>
  <c r="R1166" i="2"/>
  <c r="Q1166" i="2"/>
  <c r="P1166" i="2"/>
  <c r="O1166" i="2"/>
  <c r="M1166" i="2"/>
  <c r="G1166" i="2"/>
  <c r="S1165" i="2"/>
  <c r="R1165" i="2"/>
  <c r="Q1165" i="2"/>
  <c r="P1165" i="2"/>
  <c r="O1165" i="2"/>
  <c r="M1165" i="2"/>
  <c r="G1165" i="2"/>
  <c r="S1164" i="2"/>
  <c r="R1164" i="2"/>
  <c r="Q1164" i="2"/>
  <c r="P1164" i="2"/>
  <c r="O1164" i="2"/>
  <c r="M1164" i="2"/>
  <c r="G1164" i="2"/>
  <c r="S1163" i="2"/>
  <c r="R1163" i="2"/>
  <c r="Q1163" i="2"/>
  <c r="P1163" i="2"/>
  <c r="O1163" i="2"/>
  <c r="M1163" i="2"/>
  <c r="G1163" i="2"/>
  <c r="S1162" i="2"/>
  <c r="R1162" i="2"/>
  <c r="Q1162" i="2"/>
  <c r="P1162" i="2"/>
  <c r="O1162" i="2"/>
  <c r="M1162" i="2"/>
  <c r="G1162" i="2"/>
  <c r="S1161" i="2"/>
  <c r="R1161" i="2"/>
  <c r="Q1161" i="2"/>
  <c r="P1161" i="2"/>
  <c r="O1161" i="2"/>
  <c r="M1161" i="2"/>
  <c r="G1161" i="2"/>
  <c r="S1160" i="2"/>
  <c r="R1160" i="2"/>
  <c r="Q1160" i="2"/>
  <c r="P1160" i="2"/>
  <c r="O1160" i="2"/>
  <c r="M1160" i="2"/>
  <c r="G1160" i="2"/>
  <c r="S1159" i="2"/>
  <c r="R1159" i="2"/>
  <c r="Q1159" i="2"/>
  <c r="P1159" i="2"/>
  <c r="O1159" i="2"/>
  <c r="M1159" i="2"/>
  <c r="G1159" i="2"/>
  <c r="S1158" i="2"/>
  <c r="R1158" i="2"/>
  <c r="Q1158" i="2"/>
  <c r="P1158" i="2"/>
  <c r="O1158" i="2"/>
  <c r="M1158" i="2"/>
  <c r="G1158" i="2"/>
  <c r="S1157" i="2"/>
  <c r="R1157" i="2"/>
  <c r="Q1157" i="2"/>
  <c r="P1157" i="2"/>
  <c r="O1157" i="2"/>
  <c r="M1157" i="2"/>
  <c r="G1157" i="2"/>
  <c r="S1156" i="2"/>
  <c r="R1156" i="2"/>
  <c r="Q1156" i="2"/>
  <c r="P1156" i="2"/>
  <c r="O1156" i="2"/>
  <c r="M1156" i="2"/>
  <c r="G1156" i="2"/>
  <c r="S1155" i="2"/>
  <c r="R1155" i="2"/>
  <c r="Q1155" i="2"/>
  <c r="P1155" i="2"/>
  <c r="O1155" i="2"/>
  <c r="M1155" i="2"/>
  <c r="G1155" i="2"/>
  <c r="S1154" i="2"/>
  <c r="R1154" i="2"/>
  <c r="Q1154" i="2"/>
  <c r="P1154" i="2"/>
  <c r="O1154" i="2"/>
  <c r="M1154" i="2"/>
  <c r="G1154" i="2"/>
  <c r="S1153" i="2"/>
  <c r="R1153" i="2"/>
  <c r="Q1153" i="2"/>
  <c r="P1153" i="2"/>
  <c r="O1153" i="2"/>
  <c r="M1153" i="2"/>
  <c r="G1153" i="2"/>
  <c r="S1152" i="2"/>
  <c r="R1152" i="2"/>
  <c r="Q1152" i="2"/>
  <c r="P1152" i="2"/>
  <c r="O1152" i="2"/>
  <c r="M1152" i="2"/>
  <c r="G1152" i="2"/>
  <c r="S1151" i="2"/>
  <c r="R1151" i="2"/>
  <c r="Q1151" i="2"/>
  <c r="P1151" i="2"/>
  <c r="O1151" i="2"/>
  <c r="M1151" i="2"/>
  <c r="G1151" i="2"/>
  <c r="S1150" i="2"/>
  <c r="R1150" i="2"/>
  <c r="Q1150" i="2"/>
  <c r="P1150" i="2"/>
  <c r="O1150" i="2"/>
  <c r="M1150" i="2"/>
  <c r="G1150" i="2"/>
  <c r="S1149" i="2"/>
  <c r="R1149" i="2"/>
  <c r="Q1149" i="2"/>
  <c r="P1149" i="2"/>
  <c r="O1149" i="2"/>
  <c r="M1149" i="2"/>
  <c r="G1149" i="2"/>
  <c r="S1148" i="2"/>
  <c r="R1148" i="2"/>
  <c r="Q1148" i="2"/>
  <c r="P1148" i="2"/>
  <c r="O1148" i="2"/>
  <c r="M1148" i="2"/>
  <c r="G1148" i="2"/>
  <c r="S1147" i="2"/>
  <c r="R1147" i="2"/>
  <c r="Q1147" i="2"/>
  <c r="P1147" i="2"/>
  <c r="O1147" i="2"/>
  <c r="M1147" i="2"/>
  <c r="G1147" i="2"/>
  <c r="S1146" i="2"/>
  <c r="R1146" i="2"/>
  <c r="Q1146" i="2"/>
  <c r="P1146" i="2"/>
  <c r="O1146" i="2"/>
  <c r="M1146" i="2"/>
  <c r="G1146" i="2"/>
  <c r="S1145" i="2"/>
  <c r="R1145" i="2"/>
  <c r="Q1145" i="2"/>
  <c r="P1145" i="2"/>
  <c r="O1145" i="2"/>
  <c r="M1145" i="2"/>
  <c r="G1145" i="2"/>
  <c r="S1144" i="2"/>
  <c r="R1144" i="2"/>
  <c r="Q1144" i="2"/>
  <c r="P1144" i="2"/>
  <c r="O1144" i="2"/>
  <c r="M1144" i="2"/>
  <c r="G1144" i="2"/>
  <c r="S1143" i="2"/>
  <c r="R1143" i="2"/>
  <c r="Q1143" i="2"/>
  <c r="P1143" i="2"/>
  <c r="O1143" i="2"/>
  <c r="M1143" i="2"/>
  <c r="G1143" i="2"/>
  <c r="S1142" i="2"/>
  <c r="R1142" i="2"/>
  <c r="Q1142" i="2"/>
  <c r="P1142" i="2"/>
  <c r="O1142" i="2"/>
  <c r="M1142" i="2"/>
  <c r="G1142" i="2"/>
  <c r="S1141" i="2"/>
  <c r="R1141" i="2"/>
  <c r="Q1141" i="2"/>
  <c r="P1141" i="2"/>
  <c r="O1141" i="2"/>
  <c r="M1141" i="2"/>
  <c r="G1141" i="2"/>
  <c r="S1140" i="2"/>
  <c r="R1140" i="2"/>
  <c r="Q1140" i="2"/>
  <c r="P1140" i="2"/>
  <c r="O1140" i="2"/>
  <c r="M1140" i="2"/>
  <c r="G1140" i="2"/>
  <c r="S1139" i="2"/>
  <c r="R1139" i="2"/>
  <c r="Q1139" i="2"/>
  <c r="P1139" i="2"/>
  <c r="O1139" i="2"/>
  <c r="M1139" i="2"/>
  <c r="G1139" i="2"/>
  <c r="S1138" i="2"/>
  <c r="R1138" i="2"/>
  <c r="Q1138" i="2"/>
  <c r="P1138" i="2"/>
  <c r="O1138" i="2"/>
  <c r="M1138" i="2"/>
  <c r="G1138" i="2"/>
  <c r="S1137" i="2"/>
  <c r="R1137" i="2"/>
  <c r="Q1137" i="2"/>
  <c r="P1137" i="2"/>
  <c r="O1137" i="2"/>
  <c r="M1137" i="2"/>
  <c r="G1137" i="2"/>
  <c r="S1136" i="2"/>
  <c r="R1136" i="2"/>
  <c r="Q1136" i="2"/>
  <c r="P1136" i="2"/>
  <c r="O1136" i="2"/>
  <c r="M1136" i="2"/>
  <c r="G1136" i="2"/>
  <c r="S1135" i="2"/>
  <c r="R1135" i="2"/>
  <c r="Q1135" i="2"/>
  <c r="P1135" i="2"/>
  <c r="O1135" i="2"/>
  <c r="M1135" i="2"/>
  <c r="G1135" i="2"/>
  <c r="S1134" i="2"/>
  <c r="R1134" i="2"/>
  <c r="Q1134" i="2"/>
  <c r="P1134" i="2"/>
  <c r="O1134" i="2"/>
  <c r="M1134" i="2"/>
  <c r="G1134" i="2"/>
  <c r="S1133" i="2"/>
  <c r="R1133" i="2"/>
  <c r="Q1133" i="2"/>
  <c r="P1133" i="2"/>
  <c r="O1133" i="2"/>
  <c r="M1133" i="2"/>
  <c r="G1133" i="2"/>
  <c r="S1132" i="2"/>
  <c r="R1132" i="2"/>
  <c r="Q1132" i="2"/>
  <c r="P1132" i="2"/>
  <c r="O1132" i="2"/>
  <c r="M1132" i="2"/>
  <c r="G1132" i="2"/>
  <c r="S1131" i="2"/>
  <c r="R1131" i="2"/>
  <c r="Q1131" i="2"/>
  <c r="P1131" i="2"/>
  <c r="O1131" i="2"/>
  <c r="M1131" i="2"/>
  <c r="G1131" i="2"/>
  <c r="S1130" i="2"/>
  <c r="R1130" i="2"/>
  <c r="Q1130" i="2"/>
  <c r="P1130" i="2"/>
  <c r="O1130" i="2"/>
  <c r="M1130" i="2"/>
  <c r="G1130" i="2"/>
  <c r="S1129" i="2"/>
  <c r="R1129" i="2"/>
  <c r="Q1129" i="2"/>
  <c r="P1129" i="2"/>
  <c r="O1129" i="2"/>
  <c r="M1129" i="2"/>
  <c r="G1129" i="2"/>
  <c r="S1128" i="2"/>
  <c r="R1128" i="2"/>
  <c r="Q1128" i="2"/>
  <c r="P1128" i="2"/>
  <c r="O1128" i="2"/>
  <c r="M1128" i="2"/>
  <c r="G1128" i="2"/>
  <c r="S1127" i="2"/>
  <c r="R1127" i="2"/>
  <c r="Q1127" i="2"/>
  <c r="P1127" i="2"/>
  <c r="O1127" i="2"/>
  <c r="M1127" i="2"/>
  <c r="G1127" i="2"/>
  <c r="S1126" i="2"/>
  <c r="R1126" i="2"/>
  <c r="Q1126" i="2"/>
  <c r="P1126" i="2"/>
  <c r="O1126" i="2"/>
  <c r="M1126" i="2"/>
  <c r="G1126" i="2"/>
  <c r="S1125" i="2"/>
  <c r="R1125" i="2"/>
  <c r="Q1125" i="2"/>
  <c r="P1125" i="2"/>
  <c r="O1125" i="2"/>
  <c r="M1125" i="2"/>
  <c r="G1125" i="2"/>
  <c r="S1124" i="2"/>
  <c r="R1124" i="2"/>
  <c r="Q1124" i="2"/>
  <c r="P1124" i="2"/>
  <c r="O1124" i="2"/>
  <c r="M1124" i="2"/>
  <c r="G1124" i="2"/>
  <c r="S1123" i="2"/>
  <c r="R1123" i="2"/>
  <c r="Q1123" i="2"/>
  <c r="P1123" i="2"/>
  <c r="O1123" i="2"/>
  <c r="M1123" i="2"/>
  <c r="G1123" i="2"/>
  <c r="S1122" i="2"/>
  <c r="R1122" i="2"/>
  <c r="Q1122" i="2"/>
  <c r="P1122" i="2"/>
  <c r="O1122" i="2"/>
  <c r="M1122" i="2"/>
  <c r="G1122" i="2"/>
  <c r="S1121" i="2"/>
  <c r="R1121" i="2"/>
  <c r="Q1121" i="2"/>
  <c r="P1121" i="2"/>
  <c r="O1121" i="2"/>
  <c r="M1121" i="2"/>
  <c r="G1121" i="2"/>
  <c r="S1120" i="2"/>
  <c r="R1120" i="2"/>
  <c r="Q1120" i="2"/>
  <c r="P1120" i="2"/>
  <c r="O1120" i="2"/>
  <c r="M1120" i="2"/>
  <c r="G1120" i="2"/>
  <c r="S1119" i="2"/>
  <c r="R1119" i="2"/>
  <c r="Q1119" i="2"/>
  <c r="P1119" i="2"/>
  <c r="O1119" i="2"/>
  <c r="M1119" i="2"/>
  <c r="G1119" i="2"/>
  <c r="S1118" i="2"/>
  <c r="R1118" i="2"/>
  <c r="Q1118" i="2"/>
  <c r="P1118" i="2"/>
  <c r="O1118" i="2"/>
  <c r="M1118" i="2"/>
  <c r="G1118" i="2"/>
  <c r="S1117" i="2"/>
  <c r="R1117" i="2"/>
  <c r="Q1117" i="2"/>
  <c r="P1117" i="2"/>
  <c r="O1117" i="2"/>
  <c r="M1117" i="2"/>
  <c r="G1117" i="2"/>
  <c r="S1116" i="2"/>
  <c r="R1116" i="2"/>
  <c r="Q1116" i="2"/>
  <c r="P1116" i="2"/>
  <c r="O1116" i="2"/>
  <c r="M1116" i="2"/>
  <c r="G1116" i="2"/>
  <c r="S1115" i="2"/>
  <c r="R1115" i="2"/>
  <c r="Q1115" i="2"/>
  <c r="P1115" i="2"/>
  <c r="O1115" i="2"/>
  <c r="M1115" i="2"/>
  <c r="G1115" i="2"/>
  <c r="S1114" i="2"/>
  <c r="R1114" i="2"/>
  <c r="Q1114" i="2"/>
  <c r="P1114" i="2"/>
  <c r="O1114" i="2"/>
  <c r="M1114" i="2"/>
  <c r="G1114" i="2"/>
  <c r="S1113" i="2"/>
  <c r="R1113" i="2"/>
  <c r="Q1113" i="2"/>
  <c r="P1113" i="2"/>
  <c r="O1113" i="2"/>
  <c r="M1113" i="2"/>
  <c r="G1113" i="2"/>
  <c r="S1112" i="2"/>
  <c r="R1112" i="2"/>
  <c r="Q1112" i="2"/>
  <c r="P1112" i="2"/>
  <c r="O1112" i="2"/>
  <c r="M1112" i="2"/>
  <c r="G1112" i="2"/>
  <c r="S1111" i="2"/>
  <c r="R1111" i="2"/>
  <c r="Q1111" i="2"/>
  <c r="P1111" i="2"/>
  <c r="O1111" i="2"/>
  <c r="M1111" i="2"/>
  <c r="G1111" i="2"/>
  <c r="S1110" i="2"/>
  <c r="R1110" i="2"/>
  <c r="Q1110" i="2"/>
  <c r="P1110" i="2"/>
  <c r="O1110" i="2"/>
  <c r="M1110" i="2"/>
  <c r="G1110" i="2"/>
  <c r="S1109" i="2"/>
  <c r="R1109" i="2"/>
  <c r="Q1109" i="2"/>
  <c r="P1109" i="2"/>
  <c r="O1109" i="2"/>
  <c r="M1109" i="2"/>
  <c r="G1109" i="2"/>
  <c r="S1108" i="2"/>
  <c r="R1108" i="2"/>
  <c r="Q1108" i="2"/>
  <c r="P1108" i="2"/>
  <c r="O1108" i="2"/>
  <c r="M1108" i="2"/>
  <c r="G1108" i="2"/>
  <c r="S1107" i="2"/>
  <c r="R1107" i="2"/>
  <c r="Q1107" i="2"/>
  <c r="P1107" i="2"/>
  <c r="O1107" i="2"/>
  <c r="M1107" i="2"/>
  <c r="G1107" i="2"/>
  <c r="S1106" i="2"/>
  <c r="R1106" i="2"/>
  <c r="Q1106" i="2"/>
  <c r="P1106" i="2"/>
  <c r="O1106" i="2"/>
  <c r="M1106" i="2"/>
  <c r="G1106" i="2"/>
  <c r="S1105" i="2"/>
  <c r="R1105" i="2"/>
  <c r="Q1105" i="2"/>
  <c r="P1105" i="2"/>
  <c r="O1105" i="2"/>
  <c r="M1105" i="2"/>
  <c r="G1105" i="2"/>
  <c r="S1104" i="2"/>
  <c r="R1104" i="2"/>
  <c r="Q1104" i="2"/>
  <c r="P1104" i="2"/>
  <c r="O1104" i="2"/>
  <c r="M1104" i="2"/>
  <c r="G1104" i="2"/>
  <c r="S1103" i="2"/>
  <c r="R1103" i="2"/>
  <c r="Q1103" i="2"/>
  <c r="P1103" i="2"/>
  <c r="O1103" i="2"/>
  <c r="M1103" i="2"/>
  <c r="G1103" i="2"/>
  <c r="S1102" i="2"/>
  <c r="R1102" i="2"/>
  <c r="Q1102" i="2"/>
  <c r="P1102" i="2"/>
  <c r="O1102" i="2"/>
  <c r="M1102" i="2"/>
  <c r="G1102" i="2"/>
  <c r="S1101" i="2"/>
  <c r="R1101" i="2"/>
  <c r="Q1101" i="2"/>
  <c r="P1101" i="2"/>
  <c r="O1101" i="2"/>
  <c r="M1101" i="2"/>
  <c r="G1101" i="2"/>
  <c r="S1100" i="2"/>
  <c r="R1100" i="2"/>
  <c r="Q1100" i="2"/>
  <c r="P1100" i="2"/>
  <c r="O1100" i="2"/>
  <c r="M1100" i="2"/>
  <c r="G1100" i="2"/>
  <c r="S1099" i="2"/>
  <c r="R1099" i="2"/>
  <c r="Q1099" i="2"/>
  <c r="P1099" i="2"/>
  <c r="O1099" i="2"/>
  <c r="M1099" i="2"/>
  <c r="G1099" i="2"/>
  <c r="S1098" i="2"/>
  <c r="R1098" i="2"/>
  <c r="Q1098" i="2"/>
  <c r="P1098" i="2"/>
  <c r="O1098" i="2"/>
  <c r="M1098" i="2"/>
  <c r="G1098" i="2"/>
  <c r="S1097" i="2"/>
  <c r="R1097" i="2"/>
  <c r="Q1097" i="2"/>
  <c r="P1097" i="2"/>
  <c r="O1097" i="2"/>
  <c r="M1097" i="2"/>
  <c r="G1097" i="2"/>
  <c r="S1096" i="2"/>
  <c r="R1096" i="2"/>
  <c r="Q1096" i="2"/>
  <c r="P1096" i="2"/>
  <c r="O1096" i="2"/>
  <c r="M1096" i="2"/>
  <c r="G1096" i="2"/>
  <c r="S1095" i="2"/>
  <c r="R1095" i="2"/>
  <c r="Q1095" i="2"/>
  <c r="P1095" i="2"/>
  <c r="O1095" i="2"/>
  <c r="M1095" i="2"/>
  <c r="G1095" i="2"/>
  <c r="S1094" i="2"/>
  <c r="R1094" i="2"/>
  <c r="Q1094" i="2"/>
  <c r="P1094" i="2"/>
  <c r="O1094" i="2"/>
  <c r="M1094" i="2"/>
  <c r="G1094" i="2"/>
  <c r="S1093" i="2"/>
  <c r="R1093" i="2"/>
  <c r="Q1093" i="2"/>
  <c r="P1093" i="2"/>
  <c r="O1093" i="2"/>
  <c r="M1093" i="2"/>
  <c r="G1093" i="2"/>
  <c r="S1092" i="2"/>
  <c r="R1092" i="2"/>
  <c r="Q1092" i="2"/>
  <c r="P1092" i="2"/>
  <c r="O1092" i="2"/>
  <c r="M1092" i="2"/>
  <c r="G1092" i="2"/>
  <c r="S1091" i="2"/>
  <c r="R1091" i="2"/>
  <c r="Q1091" i="2"/>
  <c r="P1091" i="2"/>
  <c r="O1091" i="2"/>
  <c r="M1091" i="2"/>
  <c r="G1091" i="2"/>
  <c r="S1090" i="2"/>
  <c r="R1090" i="2"/>
  <c r="Q1090" i="2"/>
  <c r="P1090" i="2"/>
  <c r="O1090" i="2"/>
  <c r="M1090" i="2"/>
  <c r="G1090" i="2"/>
  <c r="S1089" i="2"/>
  <c r="R1089" i="2"/>
  <c r="Q1089" i="2"/>
  <c r="P1089" i="2"/>
  <c r="O1089" i="2"/>
  <c r="M1089" i="2"/>
  <c r="G1089" i="2"/>
  <c r="S1088" i="2"/>
  <c r="R1088" i="2"/>
  <c r="Q1088" i="2"/>
  <c r="P1088" i="2"/>
  <c r="O1088" i="2"/>
  <c r="M1088" i="2"/>
  <c r="G1088" i="2"/>
  <c r="S1087" i="2"/>
  <c r="R1087" i="2"/>
  <c r="Q1087" i="2"/>
  <c r="P1087" i="2"/>
  <c r="O1087" i="2"/>
  <c r="M1087" i="2"/>
  <c r="G1087" i="2"/>
  <c r="S1086" i="2"/>
  <c r="R1086" i="2"/>
  <c r="Q1086" i="2"/>
  <c r="P1086" i="2"/>
  <c r="O1086" i="2"/>
  <c r="M1086" i="2"/>
  <c r="G1086" i="2"/>
  <c r="S1085" i="2"/>
  <c r="R1085" i="2"/>
  <c r="Q1085" i="2"/>
  <c r="P1085" i="2"/>
  <c r="O1085" i="2"/>
  <c r="M1085" i="2"/>
  <c r="G1085" i="2"/>
  <c r="S1084" i="2"/>
  <c r="R1084" i="2"/>
  <c r="Q1084" i="2"/>
  <c r="P1084" i="2"/>
  <c r="O1084" i="2"/>
  <c r="M1084" i="2"/>
  <c r="G1084" i="2"/>
  <c r="S1083" i="2"/>
  <c r="R1083" i="2"/>
  <c r="Q1083" i="2"/>
  <c r="P1083" i="2"/>
  <c r="O1083" i="2"/>
  <c r="M1083" i="2"/>
  <c r="G1083" i="2"/>
  <c r="S1082" i="2"/>
  <c r="R1082" i="2"/>
  <c r="Q1082" i="2"/>
  <c r="P1082" i="2"/>
  <c r="O1082" i="2"/>
  <c r="M1082" i="2"/>
  <c r="G1082" i="2"/>
  <c r="S1081" i="2"/>
  <c r="R1081" i="2"/>
  <c r="Q1081" i="2"/>
  <c r="P1081" i="2"/>
  <c r="O1081" i="2"/>
  <c r="M1081" i="2"/>
  <c r="G1081" i="2"/>
  <c r="S1080" i="2"/>
  <c r="R1080" i="2"/>
  <c r="Q1080" i="2"/>
  <c r="P1080" i="2"/>
  <c r="O1080" i="2"/>
  <c r="M1080" i="2"/>
  <c r="G1080" i="2"/>
  <c r="S1079" i="2"/>
  <c r="R1079" i="2"/>
  <c r="Q1079" i="2"/>
  <c r="P1079" i="2"/>
  <c r="O1079" i="2"/>
  <c r="M1079" i="2"/>
  <c r="G1079" i="2"/>
  <c r="S1078" i="2"/>
  <c r="R1078" i="2"/>
  <c r="Q1078" i="2"/>
  <c r="P1078" i="2"/>
  <c r="O1078" i="2"/>
  <c r="M1078" i="2"/>
  <c r="G1078" i="2"/>
  <c r="S1077" i="2"/>
  <c r="R1077" i="2"/>
  <c r="Q1077" i="2"/>
  <c r="P1077" i="2"/>
  <c r="O1077" i="2"/>
  <c r="M1077" i="2"/>
  <c r="G1077" i="2"/>
  <c r="S1076" i="2"/>
  <c r="R1076" i="2"/>
  <c r="Q1076" i="2"/>
  <c r="P1076" i="2"/>
  <c r="O1076" i="2"/>
  <c r="M1076" i="2"/>
  <c r="G1076" i="2"/>
  <c r="S1075" i="2"/>
  <c r="R1075" i="2"/>
  <c r="Q1075" i="2"/>
  <c r="P1075" i="2"/>
  <c r="O1075" i="2"/>
  <c r="M1075" i="2"/>
  <c r="G1075" i="2"/>
  <c r="S1074" i="2"/>
  <c r="R1074" i="2"/>
  <c r="Q1074" i="2"/>
  <c r="P1074" i="2"/>
  <c r="O1074" i="2"/>
  <c r="M1074" i="2"/>
  <c r="G1074" i="2"/>
  <c r="S1073" i="2"/>
  <c r="R1073" i="2"/>
  <c r="Q1073" i="2"/>
  <c r="P1073" i="2"/>
  <c r="O1073" i="2"/>
  <c r="M1073" i="2"/>
  <c r="G1073" i="2"/>
  <c r="S1072" i="2"/>
  <c r="R1072" i="2"/>
  <c r="Q1072" i="2"/>
  <c r="P1072" i="2"/>
  <c r="O1072" i="2"/>
  <c r="M1072" i="2"/>
  <c r="G1072" i="2"/>
  <c r="S1071" i="2"/>
  <c r="R1071" i="2"/>
  <c r="Q1071" i="2"/>
  <c r="P1071" i="2"/>
  <c r="O1071" i="2"/>
  <c r="M1071" i="2"/>
  <c r="G1071" i="2"/>
  <c r="S1070" i="2"/>
  <c r="R1070" i="2"/>
  <c r="Q1070" i="2"/>
  <c r="P1070" i="2"/>
  <c r="O1070" i="2"/>
  <c r="M1070" i="2"/>
  <c r="G1070" i="2"/>
  <c r="S1069" i="2"/>
  <c r="R1069" i="2"/>
  <c r="Q1069" i="2"/>
  <c r="P1069" i="2"/>
  <c r="O1069" i="2"/>
  <c r="M1069" i="2"/>
  <c r="G1069" i="2"/>
  <c r="S1068" i="2"/>
  <c r="R1068" i="2"/>
  <c r="Q1068" i="2"/>
  <c r="P1068" i="2"/>
  <c r="O1068" i="2"/>
  <c r="M1068" i="2"/>
  <c r="G1068" i="2"/>
  <c r="S1067" i="2"/>
  <c r="R1067" i="2"/>
  <c r="Q1067" i="2"/>
  <c r="P1067" i="2"/>
  <c r="O1067" i="2"/>
  <c r="M1067" i="2"/>
  <c r="G1067" i="2"/>
  <c r="S1066" i="2"/>
  <c r="R1066" i="2"/>
  <c r="Q1066" i="2"/>
  <c r="P1066" i="2"/>
  <c r="O1066" i="2"/>
  <c r="M1066" i="2"/>
  <c r="G1066" i="2"/>
  <c r="S1065" i="2"/>
  <c r="R1065" i="2"/>
  <c r="Q1065" i="2"/>
  <c r="P1065" i="2"/>
  <c r="O1065" i="2"/>
  <c r="M1065" i="2"/>
  <c r="G1065" i="2"/>
  <c r="S1064" i="2"/>
  <c r="R1064" i="2"/>
  <c r="Q1064" i="2"/>
  <c r="P1064" i="2"/>
  <c r="O1064" i="2"/>
  <c r="M1064" i="2"/>
  <c r="G1064" i="2"/>
  <c r="S1063" i="2"/>
  <c r="R1063" i="2"/>
  <c r="Q1063" i="2"/>
  <c r="P1063" i="2"/>
  <c r="O1063" i="2"/>
  <c r="M1063" i="2"/>
  <c r="G1063" i="2"/>
  <c r="S1062" i="2"/>
  <c r="R1062" i="2"/>
  <c r="Q1062" i="2"/>
  <c r="P1062" i="2"/>
  <c r="O1062" i="2"/>
  <c r="M1062" i="2"/>
  <c r="G1062" i="2"/>
  <c r="S1061" i="2"/>
  <c r="R1061" i="2"/>
  <c r="Q1061" i="2"/>
  <c r="P1061" i="2"/>
  <c r="O1061" i="2"/>
  <c r="M1061" i="2"/>
  <c r="G1061" i="2"/>
  <c r="S1060" i="2"/>
  <c r="R1060" i="2"/>
  <c r="Q1060" i="2"/>
  <c r="P1060" i="2"/>
  <c r="O1060" i="2"/>
  <c r="M1060" i="2"/>
  <c r="G1060" i="2"/>
  <c r="S1059" i="2"/>
  <c r="R1059" i="2"/>
  <c r="Q1059" i="2"/>
  <c r="P1059" i="2"/>
  <c r="O1059" i="2"/>
  <c r="M1059" i="2"/>
  <c r="G1059" i="2"/>
  <c r="S1058" i="2"/>
  <c r="R1058" i="2"/>
  <c r="Q1058" i="2"/>
  <c r="P1058" i="2"/>
  <c r="O1058" i="2"/>
  <c r="M1058" i="2"/>
  <c r="G1058" i="2"/>
  <c r="S1057" i="2"/>
  <c r="R1057" i="2"/>
  <c r="Q1057" i="2"/>
  <c r="P1057" i="2"/>
  <c r="O1057" i="2"/>
  <c r="M1057" i="2"/>
  <c r="G1057" i="2"/>
  <c r="S1056" i="2"/>
  <c r="R1056" i="2"/>
  <c r="Q1056" i="2"/>
  <c r="P1056" i="2"/>
  <c r="O1056" i="2"/>
  <c r="M1056" i="2"/>
  <c r="G1056" i="2"/>
  <c r="S1055" i="2"/>
  <c r="R1055" i="2"/>
  <c r="Q1055" i="2"/>
  <c r="P1055" i="2"/>
  <c r="O1055" i="2"/>
  <c r="M1055" i="2"/>
  <c r="G1055" i="2"/>
  <c r="S1054" i="2"/>
  <c r="R1054" i="2"/>
  <c r="Q1054" i="2"/>
  <c r="P1054" i="2"/>
  <c r="O1054" i="2"/>
  <c r="M1054" i="2"/>
  <c r="G1054" i="2"/>
  <c r="S1053" i="2"/>
  <c r="R1053" i="2"/>
  <c r="Q1053" i="2"/>
  <c r="P1053" i="2"/>
  <c r="O1053" i="2"/>
  <c r="M1053" i="2"/>
  <c r="G1053" i="2"/>
  <c r="S1052" i="2"/>
  <c r="R1052" i="2"/>
  <c r="Q1052" i="2"/>
  <c r="P1052" i="2"/>
  <c r="O1052" i="2"/>
  <c r="M1052" i="2"/>
  <c r="G1052" i="2"/>
  <c r="S1051" i="2"/>
  <c r="R1051" i="2"/>
  <c r="Q1051" i="2"/>
  <c r="P1051" i="2"/>
  <c r="O1051" i="2"/>
  <c r="M1051" i="2"/>
  <c r="G1051" i="2"/>
  <c r="S1050" i="2"/>
  <c r="R1050" i="2"/>
  <c r="Q1050" i="2"/>
  <c r="P1050" i="2"/>
  <c r="O1050" i="2"/>
  <c r="M1050" i="2"/>
  <c r="G1050" i="2"/>
  <c r="S1049" i="2"/>
  <c r="R1049" i="2"/>
  <c r="Q1049" i="2"/>
  <c r="P1049" i="2"/>
  <c r="O1049" i="2"/>
  <c r="M1049" i="2"/>
  <c r="G1049" i="2"/>
  <c r="S1048" i="2"/>
  <c r="R1048" i="2"/>
  <c r="Q1048" i="2"/>
  <c r="P1048" i="2"/>
  <c r="O1048" i="2"/>
  <c r="M1048" i="2"/>
  <c r="G1048" i="2"/>
  <c r="S1047" i="2"/>
  <c r="R1047" i="2"/>
  <c r="Q1047" i="2"/>
  <c r="P1047" i="2"/>
  <c r="O1047" i="2"/>
  <c r="M1047" i="2"/>
  <c r="G1047" i="2"/>
  <c r="S1046" i="2"/>
  <c r="R1046" i="2"/>
  <c r="Q1046" i="2"/>
  <c r="P1046" i="2"/>
  <c r="O1046" i="2"/>
  <c r="M1046" i="2"/>
  <c r="G1046" i="2"/>
  <c r="S1045" i="2"/>
  <c r="R1045" i="2"/>
  <c r="Q1045" i="2"/>
  <c r="P1045" i="2"/>
  <c r="O1045" i="2"/>
  <c r="M1045" i="2"/>
  <c r="G1045" i="2"/>
  <c r="S1044" i="2"/>
  <c r="R1044" i="2"/>
  <c r="Q1044" i="2"/>
  <c r="P1044" i="2"/>
  <c r="O1044" i="2"/>
  <c r="M1044" i="2"/>
  <c r="G1044" i="2"/>
  <c r="S1043" i="2"/>
  <c r="R1043" i="2"/>
  <c r="Q1043" i="2"/>
  <c r="P1043" i="2"/>
  <c r="O1043" i="2"/>
  <c r="M1043" i="2"/>
  <c r="G1043" i="2"/>
  <c r="S1042" i="2"/>
  <c r="R1042" i="2"/>
  <c r="Q1042" i="2"/>
  <c r="P1042" i="2"/>
  <c r="O1042" i="2"/>
  <c r="M1042" i="2"/>
  <c r="G1042" i="2"/>
  <c r="S1041" i="2"/>
  <c r="R1041" i="2"/>
  <c r="Q1041" i="2"/>
  <c r="P1041" i="2"/>
  <c r="O1041" i="2"/>
  <c r="M1041" i="2"/>
  <c r="G1041" i="2"/>
  <c r="S1040" i="2"/>
  <c r="R1040" i="2"/>
  <c r="Q1040" i="2"/>
  <c r="P1040" i="2"/>
  <c r="O1040" i="2"/>
  <c r="M1040" i="2"/>
  <c r="G1040" i="2"/>
  <c r="S1039" i="2"/>
  <c r="R1039" i="2"/>
  <c r="Q1039" i="2"/>
  <c r="P1039" i="2"/>
  <c r="O1039" i="2"/>
  <c r="M1039" i="2"/>
  <c r="G1039" i="2"/>
  <c r="S1038" i="2"/>
  <c r="R1038" i="2"/>
  <c r="Q1038" i="2"/>
  <c r="P1038" i="2"/>
  <c r="O1038" i="2"/>
  <c r="M1038" i="2"/>
  <c r="G1038" i="2"/>
  <c r="S1037" i="2"/>
  <c r="R1037" i="2"/>
  <c r="Q1037" i="2"/>
  <c r="P1037" i="2"/>
  <c r="O1037" i="2"/>
  <c r="M1037" i="2"/>
  <c r="G1037" i="2"/>
  <c r="S1036" i="2"/>
  <c r="R1036" i="2"/>
  <c r="Q1036" i="2"/>
  <c r="P1036" i="2"/>
  <c r="O1036" i="2"/>
  <c r="M1036" i="2"/>
  <c r="G1036" i="2"/>
  <c r="S1035" i="2"/>
  <c r="R1035" i="2"/>
  <c r="Q1035" i="2"/>
  <c r="P1035" i="2"/>
  <c r="O1035" i="2"/>
  <c r="M1035" i="2"/>
  <c r="G1035" i="2"/>
  <c r="S1034" i="2"/>
  <c r="R1034" i="2"/>
  <c r="Q1034" i="2"/>
  <c r="P1034" i="2"/>
  <c r="O1034" i="2"/>
  <c r="M1034" i="2"/>
  <c r="G1034" i="2"/>
  <c r="S1033" i="2"/>
  <c r="R1033" i="2"/>
  <c r="Q1033" i="2"/>
  <c r="P1033" i="2"/>
  <c r="O1033" i="2"/>
  <c r="M1033" i="2"/>
  <c r="G1033" i="2"/>
  <c r="S1032" i="2"/>
  <c r="R1032" i="2"/>
  <c r="Q1032" i="2"/>
  <c r="P1032" i="2"/>
  <c r="O1032" i="2"/>
  <c r="M1032" i="2"/>
  <c r="G1032" i="2"/>
  <c r="S1031" i="2"/>
  <c r="R1031" i="2"/>
  <c r="Q1031" i="2"/>
  <c r="P1031" i="2"/>
  <c r="O1031" i="2"/>
  <c r="M1031" i="2"/>
  <c r="G1031" i="2"/>
  <c r="S1030" i="2"/>
  <c r="R1030" i="2"/>
  <c r="Q1030" i="2"/>
  <c r="P1030" i="2"/>
  <c r="O1030" i="2"/>
  <c r="M1030" i="2"/>
  <c r="G1030" i="2"/>
  <c r="S1029" i="2"/>
  <c r="R1029" i="2"/>
  <c r="Q1029" i="2"/>
  <c r="P1029" i="2"/>
  <c r="O1029" i="2"/>
  <c r="M1029" i="2"/>
  <c r="G1029" i="2"/>
  <c r="S1028" i="2"/>
  <c r="R1028" i="2"/>
  <c r="Q1028" i="2"/>
  <c r="P1028" i="2"/>
  <c r="O1028" i="2"/>
  <c r="M1028" i="2"/>
  <c r="G1028" i="2"/>
  <c r="S1027" i="2"/>
  <c r="R1027" i="2"/>
  <c r="Q1027" i="2"/>
  <c r="P1027" i="2"/>
  <c r="O1027" i="2"/>
  <c r="M1027" i="2"/>
  <c r="G1027" i="2"/>
  <c r="S1026" i="2"/>
  <c r="R1026" i="2"/>
  <c r="Q1026" i="2"/>
  <c r="P1026" i="2"/>
  <c r="O1026" i="2"/>
  <c r="M1026" i="2"/>
  <c r="G1026" i="2"/>
  <c r="S1025" i="2"/>
  <c r="R1025" i="2"/>
  <c r="Q1025" i="2"/>
  <c r="P1025" i="2"/>
  <c r="O1025" i="2"/>
  <c r="M1025" i="2"/>
  <c r="G1025" i="2"/>
  <c r="S1024" i="2"/>
  <c r="R1024" i="2"/>
  <c r="Q1024" i="2"/>
  <c r="P1024" i="2"/>
  <c r="O1024" i="2"/>
  <c r="M1024" i="2"/>
  <c r="G1024" i="2"/>
  <c r="S1023" i="2"/>
  <c r="R1023" i="2"/>
  <c r="Q1023" i="2"/>
  <c r="P1023" i="2"/>
  <c r="O1023" i="2"/>
  <c r="M1023" i="2"/>
  <c r="G1023" i="2"/>
  <c r="S1022" i="2"/>
  <c r="R1022" i="2"/>
  <c r="Q1022" i="2"/>
  <c r="P1022" i="2"/>
  <c r="O1022" i="2"/>
  <c r="M1022" i="2"/>
  <c r="G1022" i="2"/>
  <c r="S1021" i="2"/>
  <c r="R1021" i="2"/>
  <c r="Q1021" i="2"/>
  <c r="P1021" i="2"/>
  <c r="O1021" i="2"/>
  <c r="M1021" i="2"/>
  <c r="G1021" i="2"/>
  <c r="S1020" i="2"/>
  <c r="R1020" i="2"/>
  <c r="Q1020" i="2"/>
  <c r="P1020" i="2"/>
  <c r="O1020" i="2"/>
  <c r="M1020" i="2"/>
  <c r="G1020" i="2"/>
  <c r="S1019" i="2"/>
  <c r="R1019" i="2"/>
  <c r="Q1019" i="2"/>
  <c r="P1019" i="2"/>
  <c r="O1019" i="2"/>
  <c r="M1019" i="2"/>
  <c r="G1019" i="2"/>
  <c r="S1018" i="2"/>
  <c r="R1018" i="2"/>
  <c r="Q1018" i="2"/>
  <c r="P1018" i="2"/>
  <c r="O1018" i="2"/>
  <c r="M1018" i="2"/>
  <c r="G1018" i="2"/>
  <c r="S1017" i="2"/>
  <c r="R1017" i="2"/>
  <c r="Q1017" i="2"/>
  <c r="P1017" i="2"/>
  <c r="O1017" i="2"/>
  <c r="M1017" i="2"/>
  <c r="G1017" i="2"/>
  <c r="S1016" i="2"/>
  <c r="R1016" i="2"/>
  <c r="Q1016" i="2"/>
  <c r="P1016" i="2"/>
  <c r="O1016" i="2"/>
  <c r="M1016" i="2"/>
  <c r="G1016" i="2"/>
  <c r="S1015" i="2"/>
  <c r="R1015" i="2"/>
  <c r="Q1015" i="2"/>
  <c r="P1015" i="2"/>
  <c r="O1015" i="2"/>
  <c r="M1015" i="2"/>
  <c r="G1015" i="2"/>
  <c r="S1014" i="2"/>
  <c r="R1014" i="2"/>
  <c r="Q1014" i="2"/>
  <c r="P1014" i="2"/>
  <c r="O1014" i="2"/>
  <c r="M1014" i="2"/>
  <c r="G1014" i="2"/>
  <c r="S1013" i="2"/>
  <c r="R1013" i="2"/>
  <c r="Q1013" i="2"/>
  <c r="P1013" i="2"/>
  <c r="O1013" i="2"/>
  <c r="M1013" i="2"/>
  <c r="G1013" i="2"/>
  <c r="S1012" i="2"/>
  <c r="R1012" i="2"/>
  <c r="Q1012" i="2"/>
  <c r="P1012" i="2"/>
  <c r="O1012" i="2"/>
  <c r="M1012" i="2"/>
  <c r="G1012" i="2"/>
  <c r="S1011" i="2"/>
  <c r="R1011" i="2"/>
  <c r="Q1011" i="2"/>
  <c r="P1011" i="2"/>
  <c r="O1011" i="2"/>
  <c r="M1011" i="2"/>
  <c r="G1011" i="2"/>
  <c r="S1010" i="2"/>
  <c r="R1010" i="2"/>
  <c r="Q1010" i="2"/>
  <c r="P1010" i="2"/>
  <c r="O1010" i="2"/>
  <c r="M1010" i="2"/>
  <c r="G1010" i="2"/>
  <c r="S1009" i="2"/>
  <c r="R1009" i="2"/>
  <c r="Q1009" i="2"/>
  <c r="P1009" i="2"/>
  <c r="O1009" i="2"/>
  <c r="M1009" i="2"/>
  <c r="G1009" i="2"/>
  <c r="S1008" i="2"/>
  <c r="R1008" i="2"/>
  <c r="Q1008" i="2"/>
  <c r="P1008" i="2"/>
  <c r="O1008" i="2"/>
  <c r="M1008" i="2"/>
  <c r="G1008" i="2"/>
  <c r="S1007" i="2"/>
  <c r="R1007" i="2"/>
  <c r="Q1007" i="2"/>
  <c r="P1007" i="2"/>
  <c r="O1007" i="2"/>
  <c r="M1007" i="2"/>
  <c r="G1007" i="2"/>
  <c r="S1006" i="2"/>
  <c r="R1006" i="2"/>
  <c r="Q1006" i="2"/>
  <c r="P1006" i="2"/>
  <c r="O1006" i="2"/>
  <c r="M1006" i="2"/>
  <c r="G1006" i="2"/>
  <c r="S1005" i="2"/>
  <c r="R1005" i="2"/>
  <c r="Q1005" i="2"/>
  <c r="P1005" i="2"/>
  <c r="O1005" i="2"/>
  <c r="M1005" i="2"/>
  <c r="G1005" i="2"/>
  <c r="S1004" i="2"/>
  <c r="R1004" i="2"/>
  <c r="Q1004" i="2"/>
  <c r="P1004" i="2"/>
  <c r="O1004" i="2"/>
  <c r="M1004" i="2"/>
  <c r="G1004" i="2"/>
  <c r="S1003" i="2"/>
  <c r="R1003" i="2"/>
  <c r="Q1003" i="2"/>
  <c r="P1003" i="2"/>
  <c r="O1003" i="2"/>
  <c r="M1003" i="2"/>
  <c r="G1003" i="2"/>
  <c r="S1002" i="2"/>
  <c r="R1002" i="2"/>
  <c r="Q1002" i="2"/>
  <c r="P1002" i="2"/>
  <c r="O1002" i="2"/>
  <c r="M1002" i="2"/>
  <c r="G1002" i="2"/>
  <c r="S1001" i="2"/>
  <c r="R1001" i="2"/>
  <c r="Q1001" i="2"/>
  <c r="P1001" i="2"/>
  <c r="O1001" i="2"/>
  <c r="M1001" i="2"/>
  <c r="G1001" i="2"/>
  <c r="S1000" i="2"/>
  <c r="R1000" i="2"/>
  <c r="Q1000" i="2"/>
  <c r="P1000" i="2"/>
  <c r="O1000" i="2"/>
  <c r="M1000" i="2"/>
  <c r="G1000" i="2"/>
  <c r="S999" i="2"/>
  <c r="R999" i="2"/>
  <c r="Q999" i="2"/>
  <c r="P999" i="2"/>
  <c r="O999" i="2"/>
  <c r="M999" i="2"/>
  <c r="G999" i="2"/>
  <c r="S998" i="2"/>
  <c r="R998" i="2"/>
  <c r="Q998" i="2"/>
  <c r="P998" i="2"/>
  <c r="O998" i="2"/>
  <c r="M998" i="2"/>
  <c r="G998" i="2"/>
  <c r="S997" i="2"/>
  <c r="R997" i="2"/>
  <c r="Q997" i="2"/>
  <c r="P997" i="2"/>
  <c r="O997" i="2"/>
  <c r="M997" i="2"/>
  <c r="G997" i="2"/>
  <c r="S996" i="2"/>
  <c r="R996" i="2"/>
  <c r="Q996" i="2"/>
  <c r="P996" i="2"/>
  <c r="O996" i="2"/>
  <c r="M996" i="2"/>
  <c r="G996" i="2"/>
  <c r="S995" i="2"/>
  <c r="R995" i="2"/>
  <c r="Q995" i="2"/>
  <c r="P995" i="2"/>
  <c r="O995" i="2"/>
  <c r="M995" i="2"/>
  <c r="G995" i="2"/>
  <c r="S994" i="2"/>
  <c r="R994" i="2"/>
  <c r="Q994" i="2"/>
  <c r="P994" i="2"/>
  <c r="O994" i="2"/>
  <c r="M994" i="2"/>
  <c r="G994" i="2"/>
  <c r="S993" i="2"/>
  <c r="R993" i="2"/>
  <c r="Q993" i="2"/>
  <c r="P993" i="2"/>
  <c r="O993" i="2"/>
  <c r="M993" i="2"/>
  <c r="G993" i="2"/>
  <c r="S992" i="2"/>
  <c r="R992" i="2"/>
  <c r="Q992" i="2"/>
  <c r="P992" i="2"/>
  <c r="O992" i="2"/>
  <c r="M992" i="2"/>
  <c r="G992" i="2"/>
  <c r="S991" i="2"/>
  <c r="R991" i="2"/>
  <c r="Q991" i="2"/>
  <c r="P991" i="2"/>
  <c r="O991" i="2"/>
  <c r="M991" i="2"/>
  <c r="G991" i="2"/>
  <c r="S990" i="2"/>
  <c r="R990" i="2"/>
  <c r="Q990" i="2"/>
  <c r="P990" i="2"/>
  <c r="O990" i="2"/>
  <c r="M990" i="2"/>
  <c r="G990" i="2"/>
  <c r="G989" i="2" l="1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 l="1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 l="1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 l="1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 l="1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098" i="2" l="1"/>
</calcChain>
</file>

<file path=xl/sharedStrings.xml><?xml version="1.0" encoding="utf-8"?>
<sst xmlns="http://schemas.openxmlformats.org/spreadsheetml/2006/main" count="11240" uniqueCount="3785">
  <si>
    <t>COMPONENTE APOYOS DIRECTOS</t>
  </si>
  <si>
    <t>PROGRAMA DE APOYO A PEQUEÑOS PRODUCTORES</t>
  </si>
  <si>
    <t>AFECTADOS POR SINIESTROS AGROPECUARIOS (PAPPASA) 2023</t>
  </si>
  <si>
    <t>No. CHEQUE</t>
  </si>
  <si>
    <t xml:space="preserve">MUNICIPIO  </t>
  </si>
  <si>
    <t>APELLIDO PATERNO</t>
  </si>
  <si>
    <t>APELLIDO MATERNO</t>
  </si>
  <si>
    <t>NOMBRE(S)</t>
  </si>
  <si>
    <t>U.A.</t>
  </si>
  <si>
    <t>MONTO</t>
  </si>
  <si>
    <t>0537</t>
  </si>
  <si>
    <t>ALAQUINES</t>
  </si>
  <si>
    <t>GOMEZ</t>
  </si>
  <si>
    <t>SALDIERNA</t>
  </si>
  <si>
    <t>GERARDO</t>
  </si>
  <si>
    <t>0538</t>
  </si>
  <si>
    <t>VILLALON</t>
  </si>
  <si>
    <t>SIERRA</t>
  </si>
  <si>
    <t>CAROLINA</t>
  </si>
  <si>
    <t>0539</t>
  </si>
  <si>
    <t>PONCE</t>
  </si>
  <si>
    <t>MARTINEZ</t>
  </si>
  <si>
    <t>JOSE LUIS</t>
  </si>
  <si>
    <t>0540</t>
  </si>
  <si>
    <t>CASTILLO</t>
  </si>
  <si>
    <t>MAGDALENA</t>
  </si>
  <si>
    <t>0541</t>
  </si>
  <si>
    <t>REYES</t>
  </si>
  <si>
    <t>RAMIREZ</t>
  </si>
  <si>
    <t>ANDRES</t>
  </si>
  <si>
    <t>0542</t>
  </si>
  <si>
    <t>CARREON</t>
  </si>
  <si>
    <t>MOCTEZUMA</t>
  </si>
  <si>
    <t>0543</t>
  </si>
  <si>
    <t>ROBLES</t>
  </si>
  <si>
    <t>ALFREDO</t>
  </si>
  <si>
    <t>0544</t>
  </si>
  <si>
    <t>RODRIGUEZ</t>
  </si>
  <si>
    <t>MELQUIADES</t>
  </si>
  <si>
    <t>0545</t>
  </si>
  <si>
    <t>SAUL</t>
  </si>
  <si>
    <t>0546</t>
  </si>
  <si>
    <t>ARTURO</t>
  </si>
  <si>
    <t>0547</t>
  </si>
  <si>
    <t>PASCUAL</t>
  </si>
  <si>
    <t>0548</t>
  </si>
  <si>
    <t>CHAVEZ</t>
  </si>
  <si>
    <t>MENDEZ</t>
  </si>
  <si>
    <t>TEODORA</t>
  </si>
  <si>
    <t>0549</t>
  </si>
  <si>
    <t>GAMEZ</t>
  </si>
  <si>
    <t>ALCALA</t>
  </si>
  <si>
    <t>ANGEL</t>
  </si>
  <si>
    <t>0550</t>
  </si>
  <si>
    <t>MONTALVAN</t>
  </si>
  <si>
    <t>BALLEZA</t>
  </si>
  <si>
    <t>MA AMPARO</t>
  </si>
  <si>
    <t>0551</t>
  </si>
  <si>
    <t>PAREDES</t>
  </si>
  <si>
    <t>HERNANDEZ</t>
  </si>
  <si>
    <t>ENEDINA</t>
  </si>
  <si>
    <t>0552</t>
  </si>
  <si>
    <t>JOSE ISMAEL</t>
  </si>
  <si>
    <t>0553</t>
  </si>
  <si>
    <t>VILALLON</t>
  </si>
  <si>
    <t>SALMA</t>
  </si>
  <si>
    <t>0554</t>
  </si>
  <si>
    <t>RANGEL</t>
  </si>
  <si>
    <t>SOTERA</t>
  </si>
  <si>
    <t>0555</t>
  </si>
  <si>
    <t>CAMACHO</t>
  </si>
  <si>
    <t>CRISMA NANCY</t>
  </si>
  <si>
    <t>0556</t>
  </si>
  <si>
    <t>ROGELIO</t>
  </si>
  <si>
    <t>0557</t>
  </si>
  <si>
    <t>MALDONADO</t>
  </si>
  <si>
    <t>MONTOYA</t>
  </si>
  <si>
    <t>JOSE</t>
  </si>
  <si>
    <t>0558</t>
  </si>
  <si>
    <t>GUZMAN</t>
  </si>
  <si>
    <t>DUEÑEZ</t>
  </si>
  <si>
    <t>FRANCISCO</t>
  </si>
  <si>
    <t>0559</t>
  </si>
  <si>
    <t>ELEAZAR</t>
  </si>
  <si>
    <t>0560</t>
  </si>
  <si>
    <t>YAÑEZ</t>
  </si>
  <si>
    <t>J VIDAL</t>
  </si>
  <si>
    <t>0561</t>
  </si>
  <si>
    <t>INFANTE</t>
  </si>
  <si>
    <t>SUSANA</t>
  </si>
  <si>
    <t>0562</t>
  </si>
  <si>
    <t>AVALOS</t>
  </si>
  <si>
    <t>CONSTANTINO</t>
  </si>
  <si>
    <t>0563</t>
  </si>
  <si>
    <t>EUSEBIO</t>
  </si>
  <si>
    <t>0564</t>
  </si>
  <si>
    <t>SOTERO</t>
  </si>
  <si>
    <t>0565</t>
  </si>
  <si>
    <t>AGUILAR</t>
  </si>
  <si>
    <t>TORRES</t>
  </si>
  <si>
    <t>CLARA</t>
  </si>
  <si>
    <t>0566</t>
  </si>
  <si>
    <t>SOFIA</t>
  </si>
  <si>
    <t>0567</t>
  </si>
  <si>
    <t>JULIA</t>
  </si>
  <si>
    <t>0568</t>
  </si>
  <si>
    <t>ALICIA</t>
  </si>
  <si>
    <t>0569</t>
  </si>
  <si>
    <t>COSTILLA</t>
  </si>
  <si>
    <t>NUÑEZ</t>
  </si>
  <si>
    <t>ALVARO</t>
  </si>
  <si>
    <t>0570</t>
  </si>
  <si>
    <t>MENDOZA</t>
  </si>
  <si>
    <t>J JESUS</t>
  </si>
  <si>
    <t>0571</t>
  </si>
  <si>
    <t>FACUNDO</t>
  </si>
  <si>
    <t>0572</t>
  </si>
  <si>
    <t>CARIDAD</t>
  </si>
  <si>
    <t>0573</t>
  </si>
  <si>
    <t>GABRIEL</t>
  </si>
  <si>
    <t>0574</t>
  </si>
  <si>
    <t>LAZARO</t>
  </si>
  <si>
    <t>0575</t>
  </si>
  <si>
    <t>LIONCIO</t>
  </si>
  <si>
    <t>0576</t>
  </si>
  <si>
    <t>PROCURO</t>
  </si>
  <si>
    <t>0577</t>
  </si>
  <si>
    <t>VICTORIA</t>
  </si>
  <si>
    <t>0578</t>
  </si>
  <si>
    <t>MENDIOLA</t>
  </si>
  <si>
    <t>IGNACIO</t>
  </si>
  <si>
    <t>0579</t>
  </si>
  <si>
    <t>LARA</t>
  </si>
  <si>
    <t>FIDENCIO AMPARO</t>
  </si>
  <si>
    <t>0580</t>
  </si>
  <si>
    <t>LAGUNILLAS</t>
  </si>
  <si>
    <t>ANDRADE</t>
  </si>
  <si>
    <t>IZAGUIRRE</t>
  </si>
  <si>
    <t>ENRIQUE</t>
  </si>
  <si>
    <t>0581</t>
  </si>
  <si>
    <t>SANCHEZ</t>
  </si>
  <si>
    <t>LOREDO</t>
  </si>
  <si>
    <t>CRISTINO</t>
  </si>
  <si>
    <t>0582</t>
  </si>
  <si>
    <t>OLVERA</t>
  </si>
  <si>
    <t>SARABIA</t>
  </si>
  <si>
    <t>GENARO</t>
  </si>
  <si>
    <t>0583</t>
  </si>
  <si>
    <t>ISIDRO</t>
  </si>
  <si>
    <t>0584</t>
  </si>
  <si>
    <t>BARRIENTOS</t>
  </si>
  <si>
    <t>CORDOVA</t>
  </si>
  <si>
    <t>GUILIBALDO</t>
  </si>
  <si>
    <t>0585</t>
  </si>
  <si>
    <t>JUAN JOSE</t>
  </si>
  <si>
    <t>0586</t>
  </si>
  <si>
    <t>JOSE GUADALUPE</t>
  </si>
  <si>
    <t>0587</t>
  </si>
  <si>
    <t>VEGA</t>
  </si>
  <si>
    <t>AVILA</t>
  </si>
  <si>
    <t>FEDERICO</t>
  </si>
  <si>
    <t>0588</t>
  </si>
  <si>
    <t>LOPEZ</t>
  </si>
  <si>
    <t>JUAN</t>
  </si>
  <si>
    <t>0589</t>
  </si>
  <si>
    <t>ESTRADA</t>
  </si>
  <si>
    <t>ALVA</t>
  </si>
  <si>
    <t>HERLINDA</t>
  </si>
  <si>
    <t>0590</t>
  </si>
  <si>
    <t>GONZALEZ</t>
  </si>
  <si>
    <t>JOSE FELIX</t>
  </si>
  <si>
    <t>0591</t>
  </si>
  <si>
    <t>ROCHA</t>
  </si>
  <si>
    <t>ROLANDO</t>
  </si>
  <si>
    <t>0592</t>
  </si>
  <si>
    <t>FLORES</t>
  </si>
  <si>
    <t>SOLANO</t>
  </si>
  <si>
    <t>JUAN VICTOR</t>
  </si>
  <si>
    <t>0593</t>
  </si>
  <si>
    <t>GARCIA</t>
  </si>
  <si>
    <t>DANIEL</t>
  </si>
  <si>
    <t>0594</t>
  </si>
  <si>
    <t>IBARRA</t>
  </si>
  <si>
    <t>HERRERA</t>
  </si>
  <si>
    <t>SARA</t>
  </si>
  <si>
    <t>0595</t>
  </si>
  <si>
    <t>RAYON</t>
  </si>
  <si>
    <t>FERNANDO</t>
  </si>
  <si>
    <t>0596</t>
  </si>
  <si>
    <t>ALVAREZ</t>
  </si>
  <si>
    <t>0597</t>
  </si>
  <si>
    <t>MONTES</t>
  </si>
  <si>
    <t>VITERGO CRUZ</t>
  </si>
  <si>
    <t>0598</t>
  </si>
  <si>
    <t>URIBE</t>
  </si>
  <si>
    <t>BALTAZAR</t>
  </si>
  <si>
    <t>0599</t>
  </si>
  <si>
    <t>LUIS</t>
  </si>
  <si>
    <t>0600</t>
  </si>
  <si>
    <t>RIVERA</t>
  </si>
  <si>
    <t>PECINA</t>
  </si>
  <si>
    <t>BERNABE</t>
  </si>
  <si>
    <t>0601</t>
  </si>
  <si>
    <t>MARIA ZENAIDA</t>
  </si>
  <si>
    <t>0602</t>
  </si>
  <si>
    <t>SOLDEVILLA</t>
  </si>
  <si>
    <t>NOYOLA</t>
  </si>
  <si>
    <t>0603</t>
  </si>
  <si>
    <t>RAMOS</t>
  </si>
  <si>
    <t>HIPOLITO</t>
  </si>
  <si>
    <t>0604</t>
  </si>
  <si>
    <t>MA MARGARITA</t>
  </si>
  <si>
    <t>0605</t>
  </si>
  <si>
    <t>VELAZQUEZ</t>
  </si>
  <si>
    <t>FRANCISCO JAVIER</t>
  </si>
  <si>
    <t>0606</t>
  </si>
  <si>
    <t>JULIAN</t>
  </si>
  <si>
    <t>0607</t>
  </si>
  <si>
    <t>REQUENA</t>
  </si>
  <si>
    <t>0608</t>
  </si>
  <si>
    <t>ACUÑA</t>
  </si>
  <si>
    <t>MARCIAL</t>
  </si>
  <si>
    <t>0609</t>
  </si>
  <si>
    <t>PEREZ</t>
  </si>
  <si>
    <t>VARGAS</t>
  </si>
  <si>
    <t>FAUSTO FABIAN</t>
  </si>
  <si>
    <t>0610</t>
  </si>
  <si>
    <t>MORENO</t>
  </si>
  <si>
    <t>ANTONIO</t>
  </si>
  <si>
    <t>0611</t>
  </si>
  <si>
    <t>TELLO</t>
  </si>
  <si>
    <t>JOSE DAVID</t>
  </si>
  <si>
    <t>0612</t>
  </si>
  <si>
    <t>TOMAS</t>
  </si>
  <si>
    <t>0613</t>
  </si>
  <si>
    <t>MEDINA</t>
  </si>
  <si>
    <t>DAVID JUVENTINO</t>
  </si>
  <si>
    <t>0614</t>
  </si>
  <si>
    <t>0615</t>
  </si>
  <si>
    <t>DE LA TORRE</t>
  </si>
  <si>
    <t>JESUS</t>
  </si>
  <si>
    <t>0616</t>
  </si>
  <si>
    <t>ARVIZU</t>
  </si>
  <si>
    <t>MARIA</t>
  </si>
  <si>
    <t>0617</t>
  </si>
  <si>
    <t>BUENO</t>
  </si>
  <si>
    <t>AZUA</t>
  </si>
  <si>
    <t>J SABAS</t>
  </si>
  <si>
    <t>0618</t>
  </si>
  <si>
    <t>MARINO</t>
  </si>
  <si>
    <t>0619</t>
  </si>
  <si>
    <t>0620</t>
  </si>
  <si>
    <t>GUERRERO</t>
  </si>
  <si>
    <t>OCTAVIANO</t>
  </si>
  <si>
    <t>0621</t>
  </si>
  <si>
    <t>GUILLEN</t>
  </si>
  <si>
    <t>0622</t>
  </si>
  <si>
    <t>JUAN MARTIN</t>
  </si>
  <si>
    <t>0623</t>
  </si>
  <si>
    <t>PEDRO</t>
  </si>
  <si>
    <t>0624</t>
  </si>
  <si>
    <t>SEGOVIA</t>
  </si>
  <si>
    <t>0625</t>
  </si>
  <si>
    <t>YBARRA</t>
  </si>
  <si>
    <t>CIFUENTES</t>
  </si>
  <si>
    <t>ESTEFANA</t>
  </si>
  <si>
    <t>0626</t>
  </si>
  <si>
    <t>RIOVERDE</t>
  </si>
  <si>
    <t>DONJUAN</t>
  </si>
  <si>
    <t>0627</t>
  </si>
  <si>
    <t>AMADOR</t>
  </si>
  <si>
    <t>SIXTO</t>
  </si>
  <si>
    <t>0628</t>
  </si>
  <si>
    <t>VAZQUEZ</t>
  </si>
  <si>
    <t>J GUADALUPE</t>
  </si>
  <si>
    <t>0629</t>
  </si>
  <si>
    <t>TRUJILLO</t>
  </si>
  <si>
    <t>AUSENCIO</t>
  </si>
  <si>
    <t>0630</t>
  </si>
  <si>
    <t>MIGUEL ANGEL</t>
  </si>
  <si>
    <t>0631</t>
  </si>
  <si>
    <t>MA AUSENCIA</t>
  </si>
  <si>
    <t>0632</t>
  </si>
  <si>
    <t>ALEJANDRO</t>
  </si>
  <si>
    <t>0633</t>
  </si>
  <si>
    <t>PABLO</t>
  </si>
  <si>
    <t>0634</t>
  </si>
  <si>
    <t>ALVARADO</t>
  </si>
  <si>
    <t>JUAN MANUEL</t>
  </si>
  <si>
    <t>0635</t>
  </si>
  <si>
    <t>COMPEAN</t>
  </si>
  <si>
    <t>0636</t>
  </si>
  <si>
    <t>BANDA</t>
  </si>
  <si>
    <t>MA CATALINA</t>
  </si>
  <si>
    <t>0637</t>
  </si>
  <si>
    <t>JUAN NOE</t>
  </si>
  <si>
    <t>0638</t>
  </si>
  <si>
    <t>KARLA EDTIH</t>
  </si>
  <si>
    <t>0639</t>
  </si>
  <si>
    <t>ORTIZ</t>
  </si>
  <si>
    <t>ROMAN</t>
  </si>
  <si>
    <t>0640</t>
  </si>
  <si>
    <t>JOSE ISABEL</t>
  </si>
  <si>
    <t>0641</t>
  </si>
  <si>
    <t>GUTIERREZ</t>
  </si>
  <si>
    <t>ARANZA PALOMA</t>
  </si>
  <si>
    <t>0642</t>
  </si>
  <si>
    <t>OCAMPO</t>
  </si>
  <si>
    <t>MANCILLA</t>
  </si>
  <si>
    <t>BARTOLOME</t>
  </si>
  <si>
    <t>0643</t>
  </si>
  <si>
    <t>RESENDIZ</t>
  </si>
  <si>
    <t>CAYETANO</t>
  </si>
  <si>
    <t>0644</t>
  </si>
  <si>
    <t/>
  </si>
  <si>
    <t>MA LUISA</t>
  </si>
  <si>
    <t>0645</t>
  </si>
  <si>
    <t>BADILLO</t>
  </si>
  <si>
    <t>ELIAS</t>
  </si>
  <si>
    <t>0646</t>
  </si>
  <si>
    <t>MATA</t>
  </si>
  <si>
    <t>AMANDO</t>
  </si>
  <si>
    <t>0647</t>
  </si>
  <si>
    <t>TREJO</t>
  </si>
  <si>
    <t>JUVENTINA</t>
  </si>
  <si>
    <t>0648</t>
  </si>
  <si>
    <t>BALDERAS</t>
  </si>
  <si>
    <t>JOSE DE JESUS</t>
  </si>
  <si>
    <t>0649</t>
  </si>
  <si>
    <t>EPIFANIO</t>
  </si>
  <si>
    <t>0650</t>
  </si>
  <si>
    <t>PADRON</t>
  </si>
  <si>
    <t>VILLANUEVA</t>
  </si>
  <si>
    <t>ROBERTO</t>
  </si>
  <si>
    <t>0651</t>
  </si>
  <si>
    <t>0652</t>
  </si>
  <si>
    <t>CUTBERTO</t>
  </si>
  <si>
    <t>0653</t>
  </si>
  <si>
    <t>JOSE ANTONIO</t>
  </si>
  <si>
    <t>0654</t>
  </si>
  <si>
    <t>ZAMORA</t>
  </si>
  <si>
    <t>0655</t>
  </si>
  <si>
    <t>MELITON</t>
  </si>
  <si>
    <t>0656</t>
  </si>
  <si>
    <t>TURRUBIARTES</t>
  </si>
  <si>
    <t>GELACIO</t>
  </si>
  <si>
    <t>0657</t>
  </si>
  <si>
    <t>0658</t>
  </si>
  <si>
    <t>MARISOL</t>
  </si>
  <si>
    <t>0659</t>
  </si>
  <si>
    <t>0660</t>
  </si>
  <si>
    <t>DEBORA</t>
  </si>
  <si>
    <t>APOLO</t>
  </si>
  <si>
    <t>0661</t>
  </si>
  <si>
    <t>SEGURA</t>
  </si>
  <si>
    <t>ADELAIDA</t>
  </si>
  <si>
    <t>0662</t>
  </si>
  <si>
    <t>GALICIA</t>
  </si>
  <si>
    <t>MATIAS</t>
  </si>
  <si>
    <t>0663</t>
  </si>
  <si>
    <t>RAYMUNDO</t>
  </si>
  <si>
    <t>0664</t>
  </si>
  <si>
    <t>0665</t>
  </si>
  <si>
    <t>BARBOSA</t>
  </si>
  <si>
    <t>GALLEGOS</t>
  </si>
  <si>
    <t>DAVID</t>
  </si>
  <si>
    <t>0666</t>
  </si>
  <si>
    <t>BENJAMIN</t>
  </si>
  <si>
    <t>0667</t>
  </si>
  <si>
    <t>ROSALES</t>
  </si>
  <si>
    <t>JUAN DE DIOS</t>
  </si>
  <si>
    <t>0668</t>
  </si>
  <si>
    <t>RUIZ</t>
  </si>
  <si>
    <t>GABINO</t>
  </si>
  <si>
    <t>0669</t>
  </si>
  <si>
    <t>GUEVARA</t>
  </si>
  <si>
    <t>PORFIRIO</t>
  </si>
  <si>
    <t>0670</t>
  </si>
  <si>
    <t>0671</t>
  </si>
  <si>
    <t>J DOLORES</t>
  </si>
  <si>
    <t>0672</t>
  </si>
  <si>
    <t>0673</t>
  </si>
  <si>
    <t>0674</t>
  </si>
  <si>
    <t>NICASIO</t>
  </si>
  <si>
    <t>0675</t>
  </si>
  <si>
    <t>0676</t>
  </si>
  <si>
    <t>DIAZ</t>
  </si>
  <si>
    <t>JOSE FRANCISCO</t>
  </si>
  <si>
    <t>0677</t>
  </si>
  <si>
    <t>UREÑA</t>
  </si>
  <si>
    <t>ABURTO</t>
  </si>
  <si>
    <t>DINORAH ALEJANDRA</t>
  </si>
  <si>
    <t>0678</t>
  </si>
  <si>
    <t>ABIGAIL</t>
  </si>
  <si>
    <t>0679</t>
  </si>
  <si>
    <t>GARAY</t>
  </si>
  <si>
    <t>WALTER ALEJANDRO</t>
  </si>
  <si>
    <t>0680</t>
  </si>
  <si>
    <t>JOSE IVAN</t>
  </si>
  <si>
    <t>0681</t>
  </si>
  <si>
    <t>JONGUITUD</t>
  </si>
  <si>
    <t>JUAREZ</t>
  </si>
  <si>
    <t>0682</t>
  </si>
  <si>
    <t>JUAN RAUL</t>
  </si>
  <si>
    <t>0683</t>
  </si>
  <si>
    <t>PIÑA</t>
  </si>
  <si>
    <t>JOSE JAIME</t>
  </si>
  <si>
    <t>0684</t>
  </si>
  <si>
    <t>JESUS ALBERTO</t>
  </si>
  <si>
    <t>0685</t>
  </si>
  <si>
    <t>J ELEAZAR</t>
  </si>
  <si>
    <t>0686</t>
  </si>
  <si>
    <t>MISAEL</t>
  </si>
  <si>
    <t>0687</t>
  </si>
  <si>
    <t>ROSALIO</t>
  </si>
  <si>
    <t>0688</t>
  </si>
  <si>
    <t>FELIX</t>
  </si>
  <si>
    <t>0689</t>
  </si>
  <si>
    <t>PERFECTO</t>
  </si>
  <si>
    <t>0690</t>
  </si>
  <si>
    <t>ABILA</t>
  </si>
  <si>
    <t>GALVEZ</t>
  </si>
  <si>
    <t>MANUEL</t>
  </si>
  <si>
    <t>0691</t>
  </si>
  <si>
    <t>MORALES</t>
  </si>
  <si>
    <t>GRACIELA</t>
  </si>
  <si>
    <t>0692</t>
  </si>
  <si>
    <t>HILARIO</t>
  </si>
  <si>
    <t>0693</t>
  </si>
  <si>
    <t>GAUDENCIO</t>
  </si>
  <si>
    <t>0694</t>
  </si>
  <si>
    <t>CARLOS</t>
  </si>
  <si>
    <t>0695</t>
  </si>
  <si>
    <t>0696</t>
  </si>
  <si>
    <t>J ELENO</t>
  </si>
  <si>
    <t>0697</t>
  </si>
  <si>
    <t>CADENA</t>
  </si>
  <si>
    <t>MA DE JESUS</t>
  </si>
  <si>
    <t>0698</t>
  </si>
  <si>
    <t>SAN CIRO DE ACOSTA</t>
  </si>
  <si>
    <t>0699</t>
  </si>
  <si>
    <t>ADAN</t>
  </si>
  <si>
    <t>0700</t>
  </si>
  <si>
    <t>HUERTA</t>
  </si>
  <si>
    <t>0701</t>
  </si>
  <si>
    <t>0702</t>
  </si>
  <si>
    <t>JOSE ENCARNACION</t>
  </si>
  <si>
    <t>0703</t>
  </si>
  <si>
    <t>GERMAN</t>
  </si>
  <si>
    <t>0704</t>
  </si>
  <si>
    <t>JIMENEZ</t>
  </si>
  <si>
    <t>0705</t>
  </si>
  <si>
    <t>FERRETIZ</t>
  </si>
  <si>
    <t>VICTOR</t>
  </si>
  <si>
    <t>0706</t>
  </si>
  <si>
    <t>RECENDIZ</t>
  </si>
  <si>
    <t>ADELA</t>
  </si>
  <si>
    <t>0707</t>
  </si>
  <si>
    <t>YRMA</t>
  </si>
  <si>
    <t>0708</t>
  </si>
  <si>
    <t>ESTEBAN</t>
  </si>
  <si>
    <t>0709</t>
  </si>
  <si>
    <t>ORDUÑA</t>
  </si>
  <si>
    <t>0710</t>
  </si>
  <si>
    <t>0711</t>
  </si>
  <si>
    <t>MARGARITA</t>
  </si>
  <si>
    <t>0712</t>
  </si>
  <si>
    <t>DONACIANO</t>
  </si>
  <si>
    <t>0713</t>
  </si>
  <si>
    <t>NIETO</t>
  </si>
  <si>
    <t>ISMAEL</t>
  </si>
  <si>
    <t>0714</t>
  </si>
  <si>
    <t>ROMERO</t>
  </si>
  <si>
    <t>0715</t>
  </si>
  <si>
    <t>NORBERTA</t>
  </si>
  <si>
    <t>0716</t>
  </si>
  <si>
    <t>GODINES</t>
  </si>
  <si>
    <t>NOE</t>
  </si>
  <si>
    <t>0717</t>
  </si>
  <si>
    <t>TERESO</t>
  </si>
  <si>
    <t>0718</t>
  </si>
  <si>
    <t>ELIA</t>
  </si>
  <si>
    <t>0719</t>
  </si>
  <si>
    <t>ISAIAS</t>
  </si>
  <si>
    <t>0720</t>
  </si>
  <si>
    <t>0721</t>
  </si>
  <si>
    <t>GALVAN</t>
  </si>
  <si>
    <t>0722</t>
  </si>
  <si>
    <t>ERASMO</t>
  </si>
  <si>
    <t>0723</t>
  </si>
  <si>
    <t>BARRERA</t>
  </si>
  <si>
    <t>GABRIELA</t>
  </si>
  <si>
    <t>0724</t>
  </si>
  <si>
    <t>ARREDONDO</t>
  </si>
  <si>
    <t>SAENZ</t>
  </si>
  <si>
    <t>ARMANDO</t>
  </si>
  <si>
    <t>0725</t>
  </si>
  <si>
    <t>MONTALVO</t>
  </si>
  <si>
    <t>MIGUEL</t>
  </si>
  <si>
    <t>0726</t>
  </si>
  <si>
    <t>MUNGUIA</t>
  </si>
  <si>
    <t>ZARATE</t>
  </si>
  <si>
    <t>0727</t>
  </si>
  <si>
    <t>0728</t>
  </si>
  <si>
    <t>ZAPATA</t>
  </si>
  <si>
    <t>HECTOR</t>
  </si>
  <si>
    <t>0729</t>
  </si>
  <si>
    <t>JAVIER</t>
  </si>
  <si>
    <t>0730</t>
  </si>
  <si>
    <t>OVIEDO</t>
  </si>
  <si>
    <t>J REFUGIO</t>
  </si>
  <si>
    <t>0731</t>
  </si>
  <si>
    <t>BASALDUA</t>
  </si>
  <si>
    <t>OSORNIO</t>
  </si>
  <si>
    <t>0732</t>
  </si>
  <si>
    <t>FILIBERTO</t>
  </si>
  <si>
    <t>0733</t>
  </si>
  <si>
    <t>BAUTISTA</t>
  </si>
  <si>
    <t>BARTOLO</t>
  </si>
  <si>
    <t>0734</t>
  </si>
  <si>
    <t>ERACLIO</t>
  </si>
  <si>
    <t>0735</t>
  </si>
  <si>
    <t>CRUZ</t>
  </si>
  <si>
    <t>GUADALUPE ALEJANDRO</t>
  </si>
  <si>
    <t>0736</t>
  </si>
  <si>
    <t>PEDRO ANTONIO</t>
  </si>
  <si>
    <t>0737</t>
  </si>
  <si>
    <t>WENCES</t>
  </si>
  <si>
    <t>0738</t>
  </si>
  <si>
    <t>SANTA CATARINA</t>
  </si>
  <si>
    <t>URIAS</t>
  </si>
  <si>
    <t>J FELIX</t>
  </si>
  <si>
    <t>0740</t>
  </si>
  <si>
    <t>0741</t>
  </si>
  <si>
    <t>INOCENTE</t>
  </si>
  <si>
    <t>0742</t>
  </si>
  <si>
    <t>DURAN</t>
  </si>
  <si>
    <t>FILOMON</t>
  </si>
  <si>
    <t>0743</t>
  </si>
  <si>
    <t>MARCOS</t>
  </si>
  <si>
    <t>0744</t>
  </si>
  <si>
    <t>ALMA LETICIA</t>
  </si>
  <si>
    <t>0745</t>
  </si>
  <si>
    <t>BENITO</t>
  </si>
  <si>
    <t>0746</t>
  </si>
  <si>
    <t>LEONEL</t>
  </si>
  <si>
    <t>0747</t>
  </si>
  <si>
    <t>TEODOLO</t>
  </si>
  <si>
    <t>0748</t>
  </si>
  <si>
    <t>0749</t>
  </si>
  <si>
    <t>AVELINO</t>
  </si>
  <si>
    <t>0750</t>
  </si>
  <si>
    <t>0751</t>
  </si>
  <si>
    <t>SALINAS</t>
  </si>
  <si>
    <t>SOLIS</t>
  </si>
  <si>
    <t>0753</t>
  </si>
  <si>
    <t>VALERIA</t>
  </si>
  <si>
    <t>0754</t>
  </si>
  <si>
    <t>JAIME</t>
  </si>
  <si>
    <t>0755</t>
  </si>
  <si>
    <t>0756</t>
  </si>
  <si>
    <t>ALMAZAN</t>
  </si>
  <si>
    <t>REYMUNDO</t>
  </si>
  <si>
    <t>MEJIA</t>
  </si>
  <si>
    <t>0758</t>
  </si>
  <si>
    <t>ENGRACIA</t>
  </si>
  <si>
    <t>0759</t>
  </si>
  <si>
    <t>LEOBARDO</t>
  </si>
  <si>
    <t>0760</t>
  </si>
  <si>
    <t>0761</t>
  </si>
  <si>
    <t>ANASTACIA</t>
  </si>
  <si>
    <t>0762</t>
  </si>
  <si>
    <t>0763</t>
  </si>
  <si>
    <t>0764</t>
  </si>
  <si>
    <t>JESUS CARLOS</t>
  </si>
  <si>
    <t>0765</t>
  </si>
  <si>
    <t>MARIA ISABEL</t>
  </si>
  <si>
    <t>0768</t>
  </si>
  <si>
    <t>RUBIO</t>
  </si>
  <si>
    <t>VICTORINO</t>
  </si>
  <si>
    <t>0769</t>
  </si>
  <si>
    <t>0770</t>
  </si>
  <si>
    <t>MARIANO</t>
  </si>
  <si>
    <t>0771</t>
  </si>
  <si>
    <t>0772</t>
  </si>
  <si>
    <t>EZEQUIEL</t>
  </si>
  <si>
    <t>0773</t>
  </si>
  <si>
    <t>0774</t>
  </si>
  <si>
    <t>0775</t>
  </si>
  <si>
    <t>ZACARIAS</t>
  </si>
  <si>
    <t>0776</t>
  </si>
  <si>
    <t>GOBELLAN</t>
  </si>
  <si>
    <t>0779</t>
  </si>
  <si>
    <t>BRANDON</t>
  </si>
  <si>
    <t>NSPC</t>
  </si>
  <si>
    <t>SANTA MARIA DEL RIO</t>
  </si>
  <si>
    <t>EFRAIN</t>
  </si>
  <si>
    <t>SALAZAR</t>
  </si>
  <si>
    <t>EDUARDO</t>
  </si>
  <si>
    <t>MONTERO</t>
  </si>
  <si>
    <t>ROSAS</t>
  </si>
  <si>
    <t>LABASTIDA</t>
  </si>
  <si>
    <t>FLORENCIO</t>
  </si>
  <si>
    <t>LIDIA</t>
  </si>
  <si>
    <t>ARRIAGA</t>
  </si>
  <si>
    <t>RAMON</t>
  </si>
  <si>
    <t>MARCELO</t>
  </si>
  <si>
    <t>0001</t>
  </si>
  <si>
    <t>CIUDAD VALLES</t>
  </si>
  <si>
    <t>GODINEZ</t>
  </si>
  <si>
    <t>ALBINO</t>
  </si>
  <si>
    <t>0002</t>
  </si>
  <si>
    <t>ESCUDERO</t>
  </si>
  <si>
    <t>POZOS</t>
  </si>
  <si>
    <t>HERBERT</t>
  </si>
  <si>
    <t>0003</t>
  </si>
  <si>
    <t>PAULINO</t>
  </si>
  <si>
    <t>0004</t>
  </si>
  <si>
    <t>0005</t>
  </si>
  <si>
    <t>ANASTACIO</t>
  </si>
  <si>
    <t>0006</t>
  </si>
  <si>
    <t>0007</t>
  </si>
  <si>
    <t>BRICEÑO</t>
  </si>
  <si>
    <t>HELIODORO</t>
  </si>
  <si>
    <t>0008</t>
  </si>
  <si>
    <t>PAULIN</t>
  </si>
  <si>
    <t>DOMINGUEZ</t>
  </si>
  <si>
    <t>0009</t>
  </si>
  <si>
    <t>REA</t>
  </si>
  <si>
    <t>FELIPE</t>
  </si>
  <si>
    <t>0010</t>
  </si>
  <si>
    <t>0011</t>
  </si>
  <si>
    <t>ARISTA</t>
  </si>
  <si>
    <t>MARTHA IVETH</t>
  </si>
  <si>
    <t>0012</t>
  </si>
  <si>
    <t>MARQUEZ</t>
  </si>
  <si>
    <t>0013</t>
  </si>
  <si>
    <t>NEMECIO</t>
  </si>
  <si>
    <t>0014</t>
  </si>
  <si>
    <t>LANDAVERDE</t>
  </si>
  <si>
    <t>MA GUADALUPE</t>
  </si>
  <si>
    <t>0015</t>
  </si>
  <si>
    <t>BULMARO</t>
  </si>
  <si>
    <t>0016</t>
  </si>
  <si>
    <t>BALDAZO</t>
  </si>
  <si>
    <t>0017</t>
  </si>
  <si>
    <t>ANGELES</t>
  </si>
  <si>
    <t>EDY CELY</t>
  </si>
  <si>
    <t>0018</t>
  </si>
  <si>
    <t>0019</t>
  </si>
  <si>
    <t>RAMIRO</t>
  </si>
  <si>
    <t>0020</t>
  </si>
  <si>
    <t>LUCERO</t>
  </si>
  <si>
    <t>HORACIO</t>
  </si>
  <si>
    <t>0021</t>
  </si>
  <si>
    <t>ERIKA YAJAIRA</t>
  </si>
  <si>
    <t>0022</t>
  </si>
  <si>
    <t>ORDOÑEZ</t>
  </si>
  <si>
    <t>MOISES</t>
  </si>
  <si>
    <t>0023</t>
  </si>
  <si>
    <t>PIZAÑO</t>
  </si>
  <si>
    <t>CESAR</t>
  </si>
  <si>
    <t>0024</t>
  </si>
  <si>
    <t>JERONIMO</t>
  </si>
  <si>
    <t>0025</t>
  </si>
  <si>
    <t>ROJON</t>
  </si>
  <si>
    <t>DAVID NORBERTO</t>
  </si>
  <si>
    <t>0026</t>
  </si>
  <si>
    <t>VILLAREAL</t>
  </si>
  <si>
    <t>JORGE GERARDO</t>
  </si>
  <si>
    <t>0027</t>
  </si>
  <si>
    <t>CONTRERAS</t>
  </si>
  <si>
    <t>FERNANDEZ</t>
  </si>
  <si>
    <t>0028</t>
  </si>
  <si>
    <t>ALTAMIRANO</t>
  </si>
  <si>
    <t>AURELIO</t>
  </si>
  <si>
    <t>0029</t>
  </si>
  <si>
    <t>CERVANTES</t>
  </si>
  <si>
    <t>ALDO RENE</t>
  </si>
  <si>
    <t>0030</t>
  </si>
  <si>
    <t>SATURNINO</t>
  </si>
  <si>
    <t>0031</t>
  </si>
  <si>
    <t>HECTOR JOAQUIN</t>
  </si>
  <si>
    <t>0032</t>
  </si>
  <si>
    <t>LEOPOLDO</t>
  </si>
  <si>
    <t>0033</t>
  </si>
  <si>
    <t>AZUARA</t>
  </si>
  <si>
    <t>0034</t>
  </si>
  <si>
    <t>BARRIOS</t>
  </si>
  <si>
    <t>SERGIO</t>
  </si>
  <si>
    <t>0035</t>
  </si>
  <si>
    <t>YESSICA LILIANA</t>
  </si>
  <si>
    <t>0037</t>
  </si>
  <si>
    <t>BAENA</t>
  </si>
  <si>
    <t>0038</t>
  </si>
  <si>
    <t>BOTELLO</t>
  </si>
  <si>
    <t>VILLEDAS</t>
  </si>
  <si>
    <t>0039</t>
  </si>
  <si>
    <t>CORONADO</t>
  </si>
  <si>
    <t>MARIA SOLEDAD</t>
  </si>
  <si>
    <t>0040</t>
  </si>
  <si>
    <t>MARTHA ELISA</t>
  </si>
  <si>
    <t>0041</t>
  </si>
  <si>
    <t>PAZ</t>
  </si>
  <si>
    <t>CATALINA</t>
  </si>
  <si>
    <t>0042</t>
  </si>
  <si>
    <t>ERNESTO</t>
  </si>
  <si>
    <t>0043</t>
  </si>
  <si>
    <t>JUAN ANTONIO</t>
  </si>
  <si>
    <t>0044</t>
  </si>
  <si>
    <t>MERAZ</t>
  </si>
  <si>
    <t>0045</t>
  </si>
  <si>
    <t>ENRIQUEZ</t>
  </si>
  <si>
    <t>0046</t>
  </si>
  <si>
    <t>0047</t>
  </si>
  <si>
    <t>J DOMINGO</t>
  </si>
  <si>
    <t>0048</t>
  </si>
  <si>
    <t>FLORIBERTO</t>
  </si>
  <si>
    <t>0049</t>
  </si>
  <si>
    <t>ISIDORO</t>
  </si>
  <si>
    <t>0050</t>
  </si>
  <si>
    <t>MA DEL PILAR</t>
  </si>
  <si>
    <t>0051</t>
  </si>
  <si>
    <t>0052</t>
  </si>
  <si>
    <t>QUINTANA</t>
  </si>
  <si>
    <t>HUMBERTO</t>
  </si>
  <si>
    <t>0053</t>
  </si>
  <si>
    <t>0054</t>
  </si>
  <si>
    <t>LAURA</t>
  </si>
  <si>
    <t>0055</t>
  </si>
  <si>
    <t>MARCELINO</t>
  </si>
  <si>
    <t>0056</t>
  </si>
  <si>
    <t>MENDIETA</t>
  </si>
  <si>
    <t>JORGE</t>
  </si>
  <si>
    <t>0057</t>
  </si>
  <si>
    <t>GARCES</t>
  </si>
  <si>
    <t>JOSE DOMINGO</t>
  </si>
  <si>
    <t>0058</t>
  </si>
  <si>
    <t>FIGUEROA</t>
  </si>
  <si>
    <t>RAUL</t>
  </si>
  <si>
    <t>0059</t>
  </si>
  <si>
    <t>COLLADO</t>
  </si>
  <si>
    <t>0060</t>
  </si>
  <si>
    <t>JOSE JAVIER</t>
  </si>
  <si>
    <t>0062</t>
  </si>
  <si>
    <t>SNOWABALL</t>
  </si>
  <si>
    <t>FROILAN</t>
  </si>
  <si>
    <t>0063</t>
  </si>
  <si>
    <t>ZAVALA</t>
  </si>
  <si>
    <t>CASTRO</t>
  </si>
  <si>
    <t>LEOCADIO EDUARDO</t>
  </si>
  <si>
    <t>0064</t>
  </si>
  <si>
    <t>JUAN CARLOS</t>
  </si>
  <si>
    <t>0065</t>
  </si>
  <si>
    <t>UMBERTO</t>
  </si>
  <si>
    <t>0066</t>
  </si>
  <si>
    <t>TINAJERO</t>
  </si>
  <si>
    <t>0067</t>
  </si>
  <si>
    <t>COSTA</t>
  </si>
  <si>
    <t>ESPINOSA</t>
  </si>
  <si>
    <t>MA DEL CARMEN</t>
  </si>
  <si>
    <t>0068</t>
  </si>
  <si>
    <t>0069</t>
  </si>
  <si>
    <t>0070</t>
  </si>
  <si>
    <t>ORTEGA</t>
  </si>
  <si>
    <t>0071</t>
  </si>
  <si>
    <t>BARRA</t>
  </si>
  <si>
    <t>TAYDE</t>
  </si>
  <si>
    <t>0072</t>
  </si>
  <si>
    <t>BARRAGAN</t>
  </si>
  <si>
    <t>0073</t>
  </si>
  <si>
    <t>CELESTINO</t>
  </si>
  <si>
    <t>0074</t>
  </si>
  <si>
    <t>FATICATI</t>
  </si>
  <si>
    <t>JOVANNI MARCIAL</t>
  </si>
  <si>
    <t>0075</t>
  </si>
  <si>
    <t>TAYDE LIZETH</t>
  </si>
  <si>
    <t>0076</t>
  </si>
  <si>
    <t>CIPRIANO</t>
  </si>
  <si>
    <t>0077</t>
  </si>
  <si>
    <t>GRICELDA</t>
  </si>
  <si>
    <t>0078</t>
  </si>
  <si>
    <t>JOSE MANUEL</t>
  </si>
  <si>
    <t>0079</t>
  </si>
  <si>
    <t>ESPINOZA</t>
  </si>
  <si>
    <t>ARTEMIO</t>
  </si>
  <si>
    <t>0080</t>
  </si>
  <si>
    <t>0081</t>
  </si>
  <si>
    <t>0082</t>
  </si>
  <si>
    <t>0083</t>
  </si>
  <si>
    <t>0084</t>
  </si>
  <si>
    <t>CANO</t>
  </si>
  <si>
    <t>MOLINA</t>
  </si>
  <si>
    <t>0085</t>
  </si>
  <si>
    <t>PINEDA</t>
  </si>
  <si>
    <t>RAFAEL</t>
  </si>
  <si>
    <t>0086</t>
  </si>
  <si>
    <t>0087</t>
  </si>
  <si>
    <t>0088</t>
  </si>
  <si>
    <t>EMILIO</t>
  </si>
  <si>
    <t>0089</t>
  </si>
  <si>
    <t>0090</t>
  </si>
  <si>
    <t>LUNA</t>
  </si>
  <si>
    <t>NORBERTO</t>
  </si>
  <si>
    <t>0092</t>
  </si>
  <si>
    <t>CIRO</t>
  </si>
  <si>
    <t>0094</t>
  </si>
  <si>
    <t>0095</t>
  </si>
  <si>
    <t>ALEJANDRO SANTIAGO</t>
  </si>
  <si>
    <t>0096</t>
  </si>
  <si>
    <t>GREGORIO</t>
  </si>
  <si>
    <t>0097</t>
  </si>
  <si>
    <t>LONGINO</t>
  </si>
  <si>
    <t>0098</t>
  </si>
  <si>
    <t>VICENTE</t>
  </si>
  <si>
    <t>0099</t>
  </si>
  <si>
    <t>LARRAGA</t>
  </si>
  <si>
    <t>0100</t>
  </si>
  <si>
    <t>MARIN</t>
  </si>
  <si>
    <t>CENOBIO GILBERTO</t>
  </si>
  <si>
    <t>0101</t>
  </si>
  <si>
    <t>PURATA</t>
  </si>
  <si>
    <t>0102</t>
  </si>
  <si>
    <t>VERONICA</t>
  </si>
  <si>
    <t>0103</t>
  </si>
  <si>
    <t>CHAGOYA</t>
  </si>
  <si>
    <t>0104</t>
  </si>
  <si>
    <t>0105</t>
  </si>
  <si>
    <t>BETANCOURT</t>
  </si>
  <si>
    <t>RANDOLFO</t>
  </si>
  <si>
    <t>0106</t>
  </si>
  <si>
    <t>MANDUJANO</t>
  </si>
  <si>
    <t>SEVERIANO</t>
  </si>
  <si>
    <t>0107</t>
  </si>
  <si>
    <t>SALVADOR</t>
  </si>
  <si>
    <t>0108</t>
  </si>
  <si>
    <t>LIZABETHA</t>
  </si>
  <si>
    <t>0109</t>
  </si>
  <si>
    <t>ZAMARRIPA</t>
  </si>
  <si>
    <t>0110</t>
  </si>
  <si>
    <t>CASTAÑON</t>
  </si>
  <si>
    <t>ZUÑIGA</t>
  </si>
  <si>
    <t>0111</t>
  </si>
  <si>
    <t>VALENTIN</t>
  </si>
  <si>
    <t>0113</t>
  </si>
  <si>
    <t>AHUMADA</t>
  </si>
  <si>
    <t>0114</t>
  </si>
  <si>
    <t>BELEM</t>
  </si>
  <si>
    <t>0115</t>
  </si>
  <si>
    <t>J SANTOS</t>
  </si>
  <si>
    <t>0116</t>
  </si>
  <si>
    <t>VICTORIO</t>
  </si>
  <si>
    <t>0117</t>
  </si>
  <si>
    <t>RICARDO</t>
  </si>
  <si>
    <t>0118</t>
  </si>
  <si>
    <t>CABRERA</t>
  </si>
  <si>
    <t>ESPERANZA</t>
  </si>
  <si>
    <t>0119</t>
  </si>
  <si>
    <t>IZETA</t>
  </si>
  <si>
    <t>0120</t>
  </si>
  <si>
    <t>OMAR</t>
  </si>
  <si>
    <t>0121</t>
  </si>
  <si>
    <t>BRUNO</t>
  </si>
  <si>
    <t>0122</t>
  </si>
  <si>
    <t>0123</t>
  </si>
  <si>
    <t>SILVERIO</t>
  </si>
  <si>
    <t>0124</t>
  </si>
  <si>
    <t>0125</t>
  </si>
  <si>
    <t>0126</t>
  </si>
  <si>
    <t>CURIEL</t>
  </si>
  <si>
    <t>0127</t>
  </si>
  <si>
    <t>MARIANA</t>
  </si>
  <si>
    <t>0128</t>
  </si>
  <si>
    <t>FAVIO MANUEL</t>
  </si>
  <si>
    <t>0129</t>
  </si>
  <si>
    <t>0130</t>
  </si>
  <si>
    <t>MARTELL</t>
  </si>
  <si>
    <t>0131</t>
  </si>
  <si>
    <t>NICOLAS</t>
  </si>
  <si>
    <t>0132</t>
  </si>
  <si>
    <t>CALLEJAS</t>
  </si>
  <si>
    <t>OSCAR DELFINO</t>
  </si>
  <si>
    <t>0133</t>
  </si>
  <si>
    <t>MELGAREJO</t>
  </si>
  <si>
    <t>NADIA</t>
  </si>
  <si>
    <t>0134</t>
  </si>
  <si>
    <t>0135</t>
  </si>
  <si>
    <t>VILET</t>
  </si>
  <si>
    <t>0136</t>
  </si>
  <si>
    <t>TABERNILLA</t>
  </si>
  <si>
    <t>VIDALES</t>
  </si>
  <si>
    <t>ENRIQUE JOAQUIN</t>
  </si>
  <si>
    <t>0137</t>
  </si>
  <si>
    <t>RENE</t>
  </si>
  <si>
    <t>0138</t>
  </si>
  <si>
    <t>MARICELA</t>
  </si>
  <si>
    <t>0139</t>
  </si>
  <si>
    <t>OCTAVIO</t>
  </si>
  <si>
    <t>0140</t>
  </si>
  <si>
    <t>ZARAGOZA</t>
  </si>
  <si>
    <t>CORREA</t>
  </si>
  <si>
    <t>MAR</t>
  </si>
  <si>
    <t>FIDENCIO</t>
  </si>
  <si>
    <t>0141</t>
  </si>
  <si>
    <t>0142</t>
  </si>
  <si>
    <t>0143</t>
  </si>
  <si>
    <t>MARIO ALBERTO</t>
  </si>
  <si>
    <t>0144</t>
  </si>
  <si>
    <t>EL NARANJO</t>
  </si>
  <si>
    <t>CANDELARIO</t>
  </si>
  <si>
    <t>0145</t>
  </si>
  <si>
    <t>NETRO</t>
  </si>
  <si>
    <t>FRUCTUOSO</t>
  </si>
  <si>
    <t>0146</t>
  </si>
  <si>
    <t>LINO</t>
  </si>
  <si>
    <t>0147</t>
  </si>
  <si>
    <t>0148</t>
  </si>
  <si>
    <t>MARIO</t>
  </si>
  <si>
    <t>0149</t>
  </si>
  <si>
    <t>CEDILLO</t>
  </si>
  <si>
    <t>0150</t>
  </si>
  <si>
    <t>0151</t>
  </si>
  <si>
    <t>LEDEZMA</t>
  </si>
  <si>
    <t>BARRON</t>
  </si>
  <si>
    <t>ISABEL</t>
  </si>
  <si>
    <t>0152</t>
  </si>
  <si>
    <t>JACINTO</t>
  </si>
  <si>
    <t>0153</t>
  </si>
  <si>
    <t>PERALES</t>
  </si>
  <si>
    <t>ZANELLA</t>
  </si>
  <si>
    <t>RODRIGO</t>
  </si>
  <si>
    <t>0154</t>
  </si>
  <si>
    <t>SAUCEDO</t>
  </si>
  <si>
    <t>J PILAR</t>
  </si>
  <si>
    <t>0155</t>
  </si>
  <si>
    <t>OCOTE</t>
  </si>
  <si>
    <t>J SANTANA</t>
  </si>
  <si>
    <t>0156</t>
  </si>
  <si>
    <t>ESCOBAR</t>
  </si>
  <si>
    <t>NEMORIO</t>
  </si>
  <si>
    <t>0157</t>
  </si>
  <si>
    <t>DOMINGO</t>
  </si>
  <si>
    <t>0158</t>
  </si>
  <si>
    <t>MUÑOZ</t>
  </si>
  <si>
    <t>0159</t>
  </si>
  <si>
    <t>0160</t>
  </si>
  <si>
    <t>LUIS MANUEL</t>
  </si>
  <si>
    <t>0161</t>
  </si>
  <si>
    <t>0162</t>
  </si>
  <si>
    <t>CARRIZALEZ</t>
  </si>
  <si>
    <t>0163</t>
  </si>
  <si>
    <t>JOSE JUAN</t>
  </si>
  <si>
    <t>0164</t>
  </si>
  <si>
    <t>0165</t>
  </si>
  <si>
    <t>0166</t>
  </si>
  <si>
    <t>0168</t>
  </si>
  <si>
    <t>0169</t>
  </si>
  <si>
    <t>0170</t>
  </si>
  <si>
    <t>0171</t>
  </si>
  <si>
    <t>0172</t>
  </si>
  <si>
    <t>ZAMARRON</t>
  </si>
  <si>
    <t>ZEFERINO</t>
  </si>
  <si>
    <t>0173</t>
  </si>
  <si>
    <t>CARRIZALES</t>
  </si>
  <si>
    <t>FERRIOLI</t>
  </si>
  <si>
    <t>0174</t>
  </si>
  <si>
    <t>0175</t>
  </si>
  <si>
    <t>0176</t>
  </si>
  <si>
    <t>0177</t>
  </si>
  <si>
    <t>EMILIA</t>
  </si>
  <si>
    <t>0178</t>
  </si>
  <si>
    <t>BONIFACIO</t>
  </si>
  <si>
    <t>0179</t>
  </si>
  <si>
    <t>JOSE ARTURO</t>
  </si>
  <si>
    <t>0180</t>
  </si>
  <si>
    <t>GALAVIZ</t>
  </si>
  <si>
    <t>0181</t>
  </si>
  <si>
    <t>0182</t>
  </si>
  <si>
    <t>ALCAZAR</t>
  </si>
  <si>
    <t>MORFIN</t>
  </si>
  <si>
    <t>0183</t>
  </si>
  <si>
    <t>OSEGUERA</t>
  </si>
  <si>
    <t>JOSE LORENZO</t>
  </si>
  <si>
    <t>0184</t>
  </si>
  <si>
    <t>SILVA</t>
  </si>
  <si>
    <t>SILVESTRE JUAN MANUEL</t>
  </si>
  <si>
    <t>0185</t>
  </si>
  <si>
    <t>TAMASOPO</t>
  </si>
  <si>
    <t>LAURENTINO</t>
  </si>
  <si>
    <t>0186</t>
  </si>
  <si>
    <t>0187</t>
  </si>
  <si>
    <t>0188</t>
  </si>
  <si>
    <t>JOSE ENRIQUE</t>
  </si>
  <si>
    <t>0189</t>
  </si>
  <si>
    <t>0190</t>
  </si>
  <si>
    <t>0191</t>
  </si>
  <si>
    <t>0192</t>
  </si>
  <si>
    <t>CESAR LEONEL</t>
  </si>
  <si>
    <t>0193</t>
  </si>
  <si>
    <t>0194</t>
  </si>
  <si>
    <t>0195</t>
  </si>
  <si>
    <t>GORGONIO</t>
  </si>
  <si>
    <t>0196</t>
  </si>
  <si>
    <t>BENAVIDEZ</t>
  </si>
  <si>
    <t>0197</t>
  </si>
  <si>
    <t>ABELARDO</t>
  </si>
  <si>
    <t>0198</t>
  </si>
  <si>
    <t>SALDAÑA</t>
  </si>
  <si>
    <t>ROBERTO CARLOS</t>
  </si>
  <si>
    <t>0199</t>
  </si>
  <si>
    <t>CARLOS HERVEIT</t>
  </si>
  <si>
    <t>0200</t>
  </si>
  <si>
    <t>PERUSQUIA</t>
  </si>
  <si>
    <t>0201</t>
  </si>
  <si>
    <t>DE LA CRUZ</t>
  </si>
  <si>
    <t>0202</t>
  </si>
  <si>
    <t>SANTOS</t>
  </si>
  <si>
    <t>0203</t>
  </si>
  <si>
    <t>OSVALDO</t>
  </si>
  <si>
    <t>0204</t>
  </si>
  <si>
    <t>JUANA</t>
  </si>
  <si>
    <t>0205</t>
  </si>
  <si>
    <t>RICO</t>
  </si>
  <si>
    <t>MARTIN</t>
  </si>
  <si>
    <t>0206</t>
  </si>
  <si>
    <t>0207</t>
  </si>
  <si>
    <t>VIZCAINO</t>
  </si>
  <si>
    <t>0208</t>
  </si>
  <si>
    <t>GUSTAVO</t>
  </si>
  <si>
    <t>0209</t>
  </si>
  <si>
    <t>GUERRERRO</t>
  </si>
  <si>
    <t>JUANA MARIA</t>
  </si>
  <si>
    <t>0210</t>
  </si>
  <si>
    <t>ESPARZA</t>
  </si>
  <si>
    <t>NESTOR</t>
  </si>
  <si>
    <t>0211</t>
  </si>
  <si>
    <t>HUGO</t>
  </si>
  <si>
    <t>0212</t>
  </si>
  <si>
    <t>CAMERINO</t>
  </si>
  <si>
    <t>0213</t>
  </si>
  <si>
    <t>PALACIOS</t>
  </si>
  <si>
    <t>EMILIANO</t>
  </si>
  <si>
    <t>0214</t>
  </si>
  <si>
    <t>0215</t>
  </si>
  <si>
    <t>0216</t>
  </si>
  <si>
    <t>JULIO CESAR</t>
  </si>
  <si>
    <t>0217</t>
  </si>
  <si>
    <t>MARISCAL</t>
  </si>
  <si>
    <t>PROCOPIO</t>
  </si>
  <si>
    <t>0218</t>
  </si>
  <si>
    <t>BRISEÑO</t>
  </si>
  <si>
    <t>AGUSTIN</t>
  </si>
  <si>
    <t>0219</t>
  </si>
  <si>
    <t>OROZCO</t>
  </si>
  <si>
    <t>0220</t>
  </si>
  <si>
    <t>CALIXTO</t>
  </si>
  <si>
    <t>0221</t>
  </si>
  <si>
    <t>LOREEDO</t>
  </si>
  <si>
    <t>0222</t>
  </si>
  <si>
    <t>ALBERTO</t>
  </si>
  <si>
    <t>0223</t>
  </si>
  <si>
    <t>0224</t>
  </si>
  <si>
    <t>0225</t>
  </si>
  <si>
    <t>ENICACIO</t>
  </si>
  <si>
    <t>0226</t>
  </si>
  <si>
    <t>CALIXTRO</t>
  </si>
  <si>
    <t>0227</t>
  </si>
  <si>
    <t>0228</t>
  </si>
  <si>
    <t>0229</t>
  </si>
  <si>
    <t>ELEUTERIO</t>
  </si>
  <si>
    <t>0230</t>
  </si>
  <si>
    <t>JOSE ANDRES</t>
  </si>
  <si>
    <t>J SALOME</t>
  </si>
  <si>
    <t>0232</t>
  </si>
  <si>
    <t>0233</t>
  </si>
  <si>
    <t>0234</t>
  </si>
  <si>
    <t>DIEGO</t>
  </si>
  <si>
    <t>0235</t>
  </si>
  <si>
    <t>ARNULFO</t>
  </si>
  <si>
    <t>0236</t>
  </si>
  <si>
    <t>0237</t>
  </si>
  <si>
    <t>REYNALDO</t>
  </si>
  <si>
    <t>0238</t>
  </si>
  <si>
    <t>ALVARREZ</t>
  </si>
  <si>
    <t>0239</t>
  </si>
  <si>
    <t>AMBROSIO</t>
  </si>
  <si>
    <t>0240</t>
  </si>
  <si>
    <t>ABRAHAM</t>
  </si>
  <si>
    <t>0241</t>
  </si>
  <si>
    <t>0242</t>
  </si>
  <si>
    <t>0243</t>
  </si>
  <si>
    <t>0244</t>
  </si>
  <si>
    <t>GUTIERRES</t>
  </si>
  <si>
    <t>MAYOLO</t>
  </si>
  <si>
    <t>0245</t>
  </si>
  <si>
    <t>NAVARRO</t>
  </si>
  <si>
    <t>J BERNABE</t>
  </si>
  <si>
    <t>0246</t>
  </si>
  <si>
    <t>APOLINAR</t>
  </si>
  <si>
    <t>0247</t>
  </si>
  <si>
    <t>ZENAIDO</t>
  </si>
  <si>
    <t>0248</t>
  </si>
  <si>
    <t>0249</t>
  </si>
  <si>
    <t>0250</t>
  </si>
  <si>
    <t>0251</t>
  </si>
  <si>
    <t>EVODIO</t>
  </si>
  <si>
    <t>0252</t>
  </si>
  <si>
    <t>0253</t>
  </si>
  <si>
    <t>ALBERTANO</t>
  </si>
  <si>
    <t>0254</t>
  </si>
  <si>
    <t>0255</t>
  </si>
  <si>
    <t>0256</t>
  </si>
  <si>
    <t>0257</t>
  </si>
  <si>
    <t>MA INES</t>
  </si>
  <si>
    <t>0258</t>
  </si>
  <si>
    <t>PROCESO</t>
  </si>
  <si>
    <t>0259</t>
  </si>
  <si>
    <t>VENANCIO</t>
  </si>
  <si>
    <t>0260</t>
  </si>
  <si>
    <t>0261</t>
  </si>
  <si>
    <t>DONATO</t>
  </si>
  <si>
    <t>0262</t>
  </si>
  <si>
    <t>0263</t>
  </si>
  <si>
    <t>0264</t>
  </si>
  <si>
    <t>ALVINO</t>
  </si>
  <si>
    <t>0265</t>
  </si>
  <si>
    <t>PATRICIO</t>
  </si>
  <si>
    <t>0266</t>
  </si>
  <si>
    <t>0267</t>
  </si>
  <si>
    <t>CLEMENTE</t>
  </si>
  <si>
    <t>0268</t>
  </si>
  <si>
    <t>0269</t>
  </si>
  <si>
    <t>0270</t>
  </si>
  <si>
    <t>REFUGIO</t>
  </si>
  <si>
    <t>0271</t>
  </si>
  <si>
    <t>0272</t>
  </si>
  <si>
    <t>0273</t>
  </si>
  <si>
    <t>IRENIA</t>
  </si>
  <si>
    <t>0274</t>
  </si>
  <si>
    <t>JILBERTA</t>
  </si>
  <si>
    <t>0275</t>
  </si>
  <si>
    <t>PROTO</t>
  </si>
  <si>
    <t>0276</t>
  </si>
  <si>
    <t>0277</t>
  </si>
  <si>
    <t>0278</t>
  </si>
  <si>
    <t>SERVANDO</t>
  </si>
  <si>
    <t>0279</t>
  </si>
  <si>
    <t>ANA MARIA</t>
  </si>
  <si>
    <t>0280</t>
  </si>
  <si>
    <t>OLIVA</t>
  </si>
  <si>
    <t>0281</t>
  </si>
  <si>
    <t>LORENZO</t>
  </si>
  <si>
    <t>0282</t>
  </si>
  <si>
    <t>ANTONIA</t>
  </si>
  <si>
    <t>0283</t>
  </si>
  <si>
    <t>0284</t>
  </si>
  <si>
    <t>ANTOLINO</t>
  </si>
  <si>
    <t>0285</t>
  </si>
  <si>
    <t>0286</t>
  </si>
  <si>
    <t>SALAS</t>
  </si>
  <si>
    <t>TORIBIO</t>
  </si>
  <si>
    <t>0287</t>
  </si>
  <si>
    <t>0288</t>
  </si>
  <si>
    <t>SAAVEDRA</t>
  </si>
  <si>
    <t>NORATO</t>
  </si>
  <si>
    <t>0289</t>
  </si>
  <si>
    <t>CELSO</t>
  </si>
  <si>
    <t>0290</t>
  </si>
  <si>
    <t>SIMEON</t>
  </si>
  <si>
    <t>0291</t>
  </si>
  <si>
    <t>0292</t>
  </si>
  <si>
    <t>0293</t>
  </si>
  <si>
    <t>CIBRIAN</t>
  </si>
  <si>
    <t>ROSA GLORIA</t>
  </si>
  <si>
    <t>0294</t>
  </si>
  <si>
    <t>0295</t>
  </si>
  <si>
    <t>MARIA ELENA</t>
  </si>
  <si>
    <t>0296</t>
  </si>
  <si>
    <t>LUIS GERARDO</t>
  </si>
  <si>
    <t>0297</t>
  </si>
  <si>
    <t>HERACLIO</t>
  </si>
  <si>
    <t>0298</t>
  </si>
  <si>
    <t>BALBANEDA</t>
  </si>
  <si>
    <t>CECILIA</t>
  </si>
  <si>
    <t>0299</t>
  </si>
  <si>
    <t>FERMIN</t>
  </si>
  <si>
    <t>0300</t>
  </si>
  <si>
    <t>0301</t>
  </si>
  <si>
    <t>ODON</t>
  </si>
  <si>
    <t>0302</t>
  </si>
  <si>
    <t>0303</t>
  </si>
  <si>
    <t>0304</t>
  </si>
  <si>
    <t>0305</t>
  </si>
  <si>
    <t>BUTRON</t>
  </si>
  <si>
    <t>MARINA</t>
  </si>
  <si>
    <t>0306</t>
  </si>
  <si>
    <t>0307</t>
  </si>
  <si>
    <t>FLORINA</t>
  </si>
  <si>
    <t>0308</t>
  </si>
  <si>
    <t>HERMILO</t>
  </si>
  <si>
    <t>0309</t>
  </si>
  <si>
    <t>0310</t>
  </si>
  <si>
    <t>CERBANTES</t>
  </si>
  <si>
    <t>0311</t>
  </si>
  <si>
    <t>0312</t>
  </si>
  <si>
    <t>JASSO</t>
  </si>
  <si>
    <t>NEREO</t>
  </si>
  <si>
    <t>0313</t>
  </si>
  <si>
    <t>PONCIANO</t>
  </si>
  <si>
    <t>0314</t>
  </si>
  <si>
    <t>0315</t>
  </si>
  <si>
    <t>0316</t>
  </si>
  <si>
    <t>0318</t>
  </si>
  <si>
    <t>JUVENTINO</t>
  </si>
  <si>
    <t>0319</t>
  </si>
  <si>
    <t>0320</t>
  </si>
  <si>
    <t>CAIN</t>
  </si>
  <si>
    <t>0321</t>
  </si>
  <si>
    <t>MA LETICIA</t>
  </si>
  <si>
    <t>0322</t>
  </si>
  <si>
    <t>COLCHADO</t>
  </si>
  <si>
    <t>0323</t>
  </si>
  <si>
    <t>0324</t>
  </si>
  <si>
    <t>0325</t>
  </si>
  <si>
    <t>ORNELAS</t>
  </si>
  <si>
    <t>0326</t>
  </si>
  <si>
    <t>0327</t>
  </si>
  <si>
    <t>SORIA</t>
  </si>
  <si>
    <t>MARIA DEL SAGRARIO</t>
  </si>
  <si>
    <t>0328</t>
  </si>
  <si>
    <t>0329</t>
  </si>
  <si>
    <t>0330</t>
  </si>
  <si>
    <t>VANCINI</t>
  </si>
  <si>
    <t>BERNARDO</t>
  </si>
  <si>
    <t>0331</t>
  </si>
  <si>
    <t>0332</t>
  </si>
  <si>
    <t>VANZZINI</t>
  </si>
  <si>
    <t>VENUSTIANO</t>
  </si>
  <si>
    <t>0333</t>
  </si>
  <si>
    <t>0334</t>
  </si>
  <si>
    <t>ADAME</t>
  </si>
  <si>
    <t>0335</t>
  </si>
  <si>
    <t>MA LUCINA</t>
  </si>
  <si>
    <t>0336</t>
  </si>
  <si>
    <t>0337</t>
  </si>
  <si>
    <t>LAMBARRIA</t>
  </si>
  <si>
    <t>VALENTE</t>
  </si>
  <si>
    <t>0338</t>
  </si>
  <si>
    <t>SIFUENTES</t>
  </si>
  <si>
    <t>CONRADO</t>
  </si>
  <si>
    <t>0339</t>
  </si>
  <si>
    <t>0340</t>
  </si>
  <si>
    <t>JUAN ERNESTO</t>
  </si>
  <si>
    <t>0341</t>
  </si>
  <si>
    <t>0342</t>
  </si>
  <si>
    <t>ABUNDIS</t>
  </si>
  <si>
    <t>0343</t>
  </si>
  <si>
    <t>RIGOBERTO</t>
  </si>
  <si>
    <t>0344</t>
  </si>
  <si>
    <t>MAXIMIANO</t>
  </si>
  <si>
    <t>0345</t>
  </si>
  <si>
    <t>FILOGONIO</t>
  </si>
  <si>
    <t>0346</t>
  </si>
  <si>
    <t>0347</t>
  </si>
  <si>
    <t>CARDOZA</t>
  </si>
  <si>
    <t>GRIS MAYDALIA YAMELL</t>
  </si>
  <si>
    <t>0348</t>
  </si>
  <si>
    <t>0349</t>
  </si>
  <si>
    <t>0350</t>
  </si>
  <si>
    <t>0351</t>
  </si>
  <si>
    <t>JUAN RENE</t>
  </si>
  <si>
    <t>0352</t>
  </si>
  <si>
    <t>OSWALDO GUADALUPE</t>
  </si>
  <si>
    <t>0353</t>
  </si>
  <si>
    <t>VILLASEÑOR</t>
  </si>
  <si>
    <t>0354</t>
  </si>
  <si>
    <t>DEMETRIO</t>
  </si>
  <si>
    <t>0355</t>
  </si>
  <si>
    <t>0356</t>
  </si>
  <si>
    <t>BENHUR MIGUEL</t>
  </si>
  <si>
    <t>0357</t>
  </si>
  <si>
    <t>MICHEL</t>
  </si>
  <si>
    <t>0358</t>
  </si>
  <si>
    <t>MAGDALENO</t>
  </si>
  <si>
    <t>0359</t>
  </si>
  <si>
    <t>RIOS</t>
  </si>
  <si>
    <t>ROQUE</t>
  </si>
  <si>
    <t>0360</t>
  </si>
  <si>
    <t>TERRAZAS</t>
  </si>
  <si>
    <t>0361</t>
  </si>
  <si>
    <t>ISRAEL</t>
  </si>
  <si>
    <t>0362</t>
  </si>
  <si>
    <t>0363</t>
  </si>
  <si>
    <t>0364</t>
  </si>
  <si>
    <t>DAVID OSWALDO</t>
  </si>
  <si>
    <t>0365</t>
  </si>
  <si>
    <t>SAUL ANDRES</t>
  </si>
  <si>
    <t>0366</t>
  </si>
  <si>
    <t>IGNACIO DE JESUS</t>
  </si>
  <si>
    <t>0368</t>
  </si>
  <si>
    <t>TAMUIN</t>
  </si>
  <si>
    <t>0369</t>
  </si>
  <si>
    <t>LEAL</t>
  </si>
  <si>
    <t>ERMILO</t>
  </si>
  <si>
    <t>0370</t>
  </si>
  <si>
    <t>PRIMITIVO</t>
  </si>
  <si>
    <t>0371</t>
  </si>
  <si>
    <t>CLAUDIA</t>
  </si>
  <si>
    <t>0372</t>
  </si>
  <si>
    <t>0373</t>
  </si>
  <si>
    <t>MARIA ANGELICA</t>
  </si>
  <si>
    <t>0374</t>
  </si>
  <si>
    <t>ALONSO</t>
  </si>
  <si>
    <t>0375</t>
  </si>
  <si>
    <t>0376</t>
  </si>
  <si>
    <t>0377</t>
  </si>
  <si>
    <t>0378</t>
  </si>
  <si>
    <t>JOAQUINA</t>
  </si>
  <si>
    <t>0379</t>
  </si>
  <si>
    <t>0380</t>
  </si>
  <si>
    <t>ROSTRO</t>
  </si>
  <si>
    <t>CRISTOBAL</t>
  </si>
  <si>
    <t>0381</t>
  </si>
  <si>
    <t>SILVESTRE</t>
  </si>
  <si>
    <t>0382</t>
  </si>
  <si>
    <t>HERMELINDA</t>
  </si>
  <si>
    <t>0383</t>
  </si>
  <si>
    <t>FUENTES</t>
  </si>
  <si>
    <t>ROJELIO</t>
  </si>
  <si>
    <t>0384</t>
  </si>
  <si>
    <t>MONROY</t>
  </si>
  <si>
    <t>0385</t>
  </si>
  <si>
    <t>MAYRA</t>
  </si>
  <si>
    <t>0386</t>
  </si>
  <si>
    <t>MAYRA DANIELA</t>
  </si>
  <si>
    <t>0387</t>
  </si>
  <si>
    <t>0388</t>
  </si>
  <si>
    <t>0389</t>
  </si>
  <si>
    <t>URSULO</t>
  </si>
  <si>
    <t>0390</t>
  </si>
  <si>
    <t>0391</t>
  </si>
  <si>
    <t>PEREZ0</t>
  </si>
  <si>
    <t>0392</t>
  </si>
  <si>
    <t>PLASENCIA</t>
  </si>
  <si>
    <t>0393</t>
  </si>
  <si>
    <t>SEVERO</t>
  </si>
  <si>
    <t>0394</t>
  </si>
  <si>
    <t>0395</t>
  </si>
  <si>
    <t>OCHOA</t>
  </si>
  <si>
    <t>NORA BERTHA</t>
  </si>
  <si>
    <t>0396</t>
  </si>
  <si>
    <t>0397</t>
  </si>
  <si>
    <t>CABRIALES</t>
  </si>
  <si>
    <t>HILARION</t>
  </si>
  <si>
    <t>0398</t>
  </si>
  <si>
    <t>CARDENAS</t>
  </si>
  <si>
    <t>ARROYO</t>
  </si>
  <si>
    <t>BIBIANO</t>
  </si>
  <si>
    <t>0399</t>
  </si>
  <si>
    <t>0400</t>
  </si>
  <si>
    <t>0401</t>
  </si>
  <si>
    <t>0402</t>
  </si>
  <si>
    <t>TEODORO</t>
  </si>
  <si>
    <t>0403</t>
  </si>
  <si>
    <t>LUIS ANGEL</t>
  </si>
  <si>
    <t>0404</t>
  </si>
  <si>
    <t>0405</t>
  </si>
  <si>
    <t>GOLDARACENA</t>
  </si>
  <si>
    <t>0406</t>
  </si>
  <si>
    <t>BUSTOS</t>
  </si>
  <si>
    <t>0407</t>
  </si>
  <si>
    <t>MARBELLA</t>
  </si>
  <si>
    <t>0408</t>
  </si>
  <si>
    <t>0409</t>
  </si>
  <si>
    <t>0410</t>
  </si>
  <si>
    <t>0411</t>
  </si>
  <si>
    <t>VIRGINIA</t>
  </si>
  <si>
    <t>0412</t>
  </si>
  <si>
    <t>0413</t>
  </si>
  <si>
    <t>CARRILLO</t>
  </si>
  <si>
    <t>0414</t>
  </si>
  <si>
    <t>GABINO TELESFORO</t>
  </si>
  <si>
    <t>0415</t>
  </si>
  <si>
    <t>IRINEO</t>
  </si>
  <si>
    <t>0416</t>
  </si>
  <si>
    <t>ADAN MIGUEL</t>
  </si>
  <si>
    <t>0417</t>
  </si>
  <si>
    <t>VICTOR MANUEL</t>
  </si>
  <si>
    <t>0418</t>
  </si>
  <si>
    <t>0419</t>
  </si>
  <si>
    <t>0420</t>
  </si>
  <si>
    <t>FELIPE NERI</t>
  </si>
  <si>
    <t>0421</t>
  </si>
  <si>
    <t>PORFIRIA</t>
  </si>
  <si>
    <t>0422</t>
  </si>
  <si>
    <t>SANTIAGO</t>
  </si>
  <si>
    <t>DORA LUZ</t>
  </si>
  <si>
    <t>0423</t>
  </si>
  <si>
    <t>PLACIDO</t>
  </si>
  <si>
    <t>0424</t>
  </si>
  <si>
    <t>0425</t>
  </si>
  <si>
    <t>OFELIA</t>
  </si>
  <si>
    <t>0426</t>
  </si>
  <si>
    <t>VILLEGAS</t>
  </si>
  <si>
    <t>NORMA PATRICIA</t>
  </si>
  <si>
    <t>0427</t>
  </si>
  <si>
    <t>0428</t>
  </si>
  <si>
    <t>ETIENNE</t>
  </si>
  <si>
    <t>LUZ MARIA</t>
  </si>
  <si>
    <t>0429</t>
  </si>
  <si>
    <t>0431</t>
  </si>
  <si>
    <t>J ANTONIO</t>
  </si>
  <si>
    <t>0432</t>
  </si>
  <si>
    <t>YESENIA</t>
  </si>
  <si>
    <t>0433</t>
  </si>
  <si>
    <t>0434</t>
  </si>
  <si>
    <t>DEL ANGEL</t>
  </si>
  <si>
    <t>OSCAR</t>
  </si>
  <si>
    <t>0435</t>
  </si>
  <si>
    <t>0436</t>
  </si>
  <si>
    <t>0437</t>
  </si>
  <si>
    <t>NAVA</t>
  </si>
  <si>
    <t>ALEJANDRINO</t>
  </si>
  <si>
    <t>0438</t>
  </si>
  <si>
    <t>0439</t>
  </si>
  <si>
    <t>PARRA</t>
  </si>
  <si>
    <t>0440</t>
  </si>
  <si>
    <t>0441</t>
  </si>
  <si>
    <t>BUBLIO</t>
  </si>
  <si>
    <t>0442</t>
  </si>
  <si>
    <t>CAJERO</t>
  </si>
  <si>
    <t>AGUAYO</t>
  </si>
  <si>
    <t>0443</t>
  </si>
  <si>
    <t>0444</t>
  </si>
  <si>
    <t>MARIA DE JESUS</t>
  </si>
  <si>
    <t>0445</t>
  </si>
  <si>
    <t>ROJAS</t>
  </si>
  <si>
    <t>NICOLASA</t>
  </si>
  <si>
    <t>0446</t>
  </si>
  <si>
    <t>HINOJOSA</t>
  </si>
  <si>
    <t>0447</t>
  </si>
  <si>
    <t>MA NICANOR</t>
  </si>
  <si>
    <t>0448</t>
  </si>
  <si>
    <t>BARBARA</t>
  </si>
  <si>
    <t>0449</t>
  </si>
  <si>
    <t>ESCALANTE</t>
  </si>
  <si>
    <t>0450</t>
  </si>
  <si>
    <t>WENSESLAO</t>
  </si>
  <si>
    <t>0451</t>
  </si>
  <si>
    <t>LUIS ALBERTO</t>
  </si>
  <si>
    <t>0452</t>
  </si>
  <si>
    <t>ROSENDO</t>
  </si>
  <si>
    <t>0453</t>
  </si>
  <si>
    <t>0454</t>
  </si>
  <si>
    <t>TELLEZ</t>
  </si>
  <si>
    <t>0455</t>
  </si>
  <si>
    <t>0457</t>
  </si>
  <si>
    <t>ELISEO</t>
  </si>
  <si>
    <t>0458</t>
  </si>
  <si>
    <t>CABALLERO</t>
  </si>
  <si>
    <t>GREGORIA</t>
  </si>
  <si>
    <t>0459</t>
  </si>
  <si>
    <t>MIRIAM ALEJANDRA</t>
  </si>
  <si>
    <t>OTERO</t>
  </si>
  <si>
    <t>0461</t>
  </si>
  <si>
    <t>ZAMUDIO</t>
  </si>
  <si>
    <t>DANTE</t>
  </si>
  <si>
    <t>0462</t>
  </si>
  <si>
    <t>ZENIL</t>
  </si>
  <si>
    <t>0463</t>
  </si>
  <si>
    <t>CARMONA</t>
  </si>
  <si>
    <t>0464</t>
  </si>
  <si>
    <t>HILDA</t>
  </si>
  <si>
    <t>0465</t>
  </si>
  <si>
    <t>EVELIO</t>
  </si>
  <si>
    <t>0466</t>
  </si>
  <si>
    <t>0467</t>
  </si>
  <si>
    <t>0468</t>
  </si>
  <si>
    <t>JOSE ASUNCION</t>
  </si>
  <si>
    <t>0469</t>
  </si>
  <si>
    <t>MASCORRO</t>
  </si>
  <si>
    <t>0470</t>
  </si>
  <si>
    <t>VILLARREAL</t>
  </si>
  <si>
    <t>ARAUJO</t>
  </si>
  <si>
    <t>0471</t>
  </si>
  <si>
    <t>SERBANTES</t>
  </si>
  <si>
    <t>FORTUNATO</t>
  </si>
  <si>
    <t>0472</t>
  </si>
  <si>
    <t>PATRICIA SIMONA</t>
  </si>
  <si>
    <t>0473</t>
  </si>
  <si>
    <t>0474</t>
  </si>
  <si>
    <t>MONICA</t>
  </si>
  <si>
    <t>0475</t>
  </si>
  <si>
    <t>0476</t>
  </si>
  <si>
    <t>GALERO</t>
  </si>
  <si>
    <t>0477</t>
  </si>
  <si>
    <t>CARLOS ENRIQUE</t>
  </si>
  <si>
    <t>0478</t>
  </si>
  <si>
    <t>CORTES</t>
  </si>
  <si>
    <t>SAMANTHA BERENICE</t>
  </si>
  <si>
    <t>0479</t>
  </si>
  <si>
    <t>ALFREDO AGUSTIN</t>
  </si>
  <si>
    <t>0480</t>
  </si>
  <si>
    <t>0481</t>
  </si>
  <si>
    <t>ROMULO FERNANDO</t>
  </si>
  <si>
    <t>0482</t>
  </si>
  <si>
    <t>0483</t>
  </si>
  <si>
    <t>ROYER</t>
  </si>
  <si>
    <t>0484</t>
  </si>
  <si>
    <t>DOLORES</t>
  </si>
  <si>
    <t>0485</t>
  </si>
  <si>
    <t>0486</t>
  </si>
  <si>
    <t>CRISPIN</t>
  </si>
  <si>
    <t>FILIMON</t>
  </si>
  <si>
    <t>0487</t>
  </si>
  <si>
    <t>0488</t>
  </si>
  <si>
    <t>MACIEL</t>
  </si>
  <si>
    <t>0489</t>
  </si>
  <si>
    <t>BERTHA</t>
  </si>
  <si>
    <t>0490</t>
  </si>
  <si>
    <t>BASILIO</t>
  </si>
  <si>
    <t>0491</t>
  </si>
  <si>
    <t>DELGADO</t>
  </si>
  <si>
    <t>0492</t>
  </si>
  <si>
    <t>ROSENDA</t>
  </si>
  <si>
    <t>0493</t>
  </si>
  <si>
    <t>0494</t>
  </si>
  <si>
    <t>ROBLEDO</t>
  </si>
  <si>
    <t>0495</t>
  </si>
  <si>
    <t>0496</t>
  </si>
  <si>
    <t>LIZBETH ALEJANDRA</t>
  </si>
  <si>
    <t>0497</t>
  </si>
  <si>
    <t>CAMARILLO</t>
  </si>
  <si>
    <t>EMMA</t>
  </si>
  <si>
    <t>0498</t>
  </si>
  <si>
    <t>MA DEL ROSARIO</t>
  </si>
  <si>
    <t>0499</t>
  </si>
  <si>
    <t>PACHECO</t>
  </si>
  <si>
    <t>ADOLFO</t>
  </si>
  <si>
    <t>0500</t>
  </si>
  <si>
    <t>0501</t>
  </si>
  <si>
    <t>CORPUS</t>
  </si>
  <si>
    <t>0502</t>
  </si>
  <si>
    <t>FAUSTO</t>
  </si>
  <si>
    <t>0503</t>
  </si>
  <si>
    <t>0504</t>
  </si>
  <si>
    <t>0505</t>
  </si>
  <si>
    <t>PLACENCIA</t>
  </si>
  <si>
    <t>YOLANDA</t>
  </si>
  <si>
    <t>0506</t>
  </si>
  <si>
    <t>0507</t>
  </si>
  <si>
    <t>0508</t>
  </si>
  <si>
    <t>DE BLAS</t>
  </si>
  <si>
    <t>MAXIMINO</t>
  </si>
  <si>
    <t>0509</t>
  </si>
  <si>
    <t>LUCAS</t>
  </si>
  <si>
    <t>0510</t>
  </si>
  <si>
    <t>0511</t>
  </si>
  <si>
    <t>CLAUDIO</t>
  </si>
  <si>
    <t>0512</t>
  </si>
  <si>
    <t>0514</t>
  </si>
  <si>
    <t>GONZALO</t>
  </si>
  <si>
    <t>0515</t>
  </si>
  <si>
    <t>FLOR ZULEMA</t>
  </si>
  <si>
    <t>0516</t>
  </si>
  <si>
    <t>LILIA</t>
  </si>
  <si>
    <t>0517</t>
  </si>
  <si>
    <t>CRISTINA</t>
  </si>
  <si>
    <t>0518</t>
  </si>
  <si>
    <t>0519</t>
  </si>
  <si>
    <t>UBALDO</t>
  </si>
  <si>
    <t>0520</t>
  </si>
  <si>
    <t>APOLONIO</t>
  </si>
  <si>
    <t>0521</t>
  </si>
  <si>
    <t>JUVENCIO</t>
  </si>
  <si>
    <t>0522</t>
  </si>
  <si>
    <t>MA ESTELA ZITA</t>
  </si>
  <si>
    <t>0523</t>
  </si>
  <si>
    <t>0524</t>
  </si>
  <si>
    <t>BARCELO</t>
  </si>
  <si>
    <t>NATALIA</t>
  </si>
  <si>
    <t>0525</t>
  </si>
  <si>
    <t>GODOY</t>
  </si>
  <si>
    <t>FRANCO</t>
  </si>
  <si>
    <t>0526</t>
  </si>
  <si>
    <t>0527</t>
  </si>
  <si>
    <t>0528</t>
  </si>
  <si>
    <t>0529</t>
  </si>
  <si>
    <t>0530</t>
  </si>
  <si>
    <t>GENOVEVA</t>
  </si>
  <si>
    <t>0531</t>
  </si>
  <si>
    <t>0532</t>
  </si>
  <si>
    <t>0533</t>
  </si>
  <si>
    <t>ZENAYDO</t>
  </si>
  <si>
    <t>0534</t>
  </si>
  <si>
    <t>MORADO</t>
  </si>
  <si>
    <t>ROSARIO</t>
  </si>
  <si>
    <t>0535</t>
  </si>
  <si>
    <t>MARIA GUADALUPE</t>
  </si>
  <si>
    <t>0536</t>
  </si>
  <si>
    <t>CATORCE</t>
  </si>
  <si>
    <t>I</t>
  </si>
  <si>
    <t>OK</t>
  </si>
  <si>
    <t>PUENTE</t>
  </si>
  <si>
    <t>ACEVEDO</t>
  </si>
  <si>
    <t>FABIAN</t>
  </si>
  <si>
    <t>2037</t>
  </si>
  <si>
    <t>MARGARITO</t>
  </si>
  <si>
    <t>2038</t>
  </si>
  <si>
    <t>2039</t>
  </si>
  <si>
    <t>2040</t>
  </si>
  <si>
    <t>QUIROZ</t>
  </si>
  <si>
    <t>PERFECTO SOCORRO</t>
  </si>
  <si>
    <t>2041</t>
  </si>
  <si>
    <t>VALLEJO</t>
  </si>
  <si>
    <t>2042</t>
  </si>
  <si>
    <t>2043</t>
  </si>
  <si>
    <t>ESQUIVEL</t>
  </si>
  <si>
    <t>2044</t>
  </si>
  <si>
    <t>J ISABEL</t>
  </si>
  <si>
    <t>2045</t>
  </si>
  <si>
    <t>2046</t>
  </si>
  <si>
    <t>ACOSTA</t>
  </si>
  <si>
    <t>2047</t>
  </si>
  <si>
    <t>CEDRAL</t>
  </si>
  <si>
    <t>ARISTEO</t>
  </si>
  <si>
    <t>2048</t>
  </si>
  <si>
    <t>JORDAN</t>
  </si>
  <si>
    <t>2049</t>
  </si>
  <si>
    <t>2050</t>
  </si>
  <si>
    <t>SANDOVAL</t>
  </si>
  <si>
    <t>2051</t>
  </si>
  <si>
    <t>2052</t>
  </si>
  <si>
    <t>2053</t>
  </si>
  <si>
    <t>2054</t>
  </si>
  <si>
    <t>JESUS GUADALUPE</t>
  </si>
  <si>
    <t>2055</t>
  </si>
  <si>
    <t>2056</t>
  </si>
  <si>
    <t>ARZOLA</t>
  </si>
  <si>
    <t>PABLA</t>
  </si>
  <si>
    <t>2057</t>
  </si>
  <si>
    <t>DE LEON</t>
  </si>
  <si>
    <t>ANISETO</t>
  </si>
  <si>
    <t>2058</t>
  </si>
  <si>
    <t>2059</t>
  </si>
  <si>
    <t>ATILANO</t>
  </si>
  <si>
    <t>2060</t>
  </si>
  <si>
    <t>2061</t>
  </si>
  <si>
    <t>SERGIO ALEJANDRO</t>
  </si>
  <si>
    <t>2062</t>
  </si>
  <si>
    <t>SAUCEDA</t>
  </si>
  <si>
    <t>2063</t>
  </si>
  <si>
    <t>2064</t>
  </si>
  <si>
    <t>JORGE LUIS</t>
  </si>
  <si>
    <t>2065</t>
  </si>
  <si>
    <t>ESTANISLAO</t>
  </si>
  <si>
    <t>2066</t>
  </si>
  <si>
    <t>JORGE FRANCISCO</t>
  </si>
  <si>
    <t>2067</t>
  </si>
  <si>
    <t>JUAN JORGE</t>
  </si>
  <si>
    <t>2068</t>
  </si>
  <si>
    <t>CERRO DE SAN PEDRO</t>
  </si>
  <si>
    <t>GILBERTO</t>
  </si>
  <si>
    <t>2069</t>
  </si>
  <si>
    <t>NARCISO</t>
  </si>
  <si>
    <t>2070</t>
  </si>
  <si>
    <t>PICAZO</t>
  </si>
  <si>
    <t>SABINO</t>
  </si>
  <si>
    <t>2071</t>
  </si>
  <si>
    <t>ARMENDARIZ</t>
  </si>
  <si>
    <t>2072</t>
  </si>
  <si>
    <t>MARIO LUIS</t>
  </si>
  <si>
    <t>2073</t>
  </si>
  <si>
    <t>JOSE SOCORRO</t>
  </si>
  <si>
    <t>2074</t>
  </si>
  <si>
    <t>2075</t>
  </si>
  <si>
    <t>MIRELES</t>
  </si>
  <si>
    <t>2076</t>
  </si>
  <si>
    <t>2077</t>
  </si>
  <si>
    <t>J CAMILO</t>
  </si>
  <si>
    <t>2078</t>
  </si>
  <si>
    <t>GERARDO ANTONIO</t>
  </si>
  <si>
    <t>2079</t>
  </si>
  <si>
    <t>2080</t>
  </si>
  <si>
    <t>CIUDAD DEL MAIZ</t>
  </si>
  <si>
    <t>ZENI</t>
  </si>
  <si>
    <t>OMAR ALEJANDRO</t>
  </si>
  <si>
    <t>2081</t>
  </si>
  <si>
    <t>RASCON</t>
  </si>
  <si>
    <t>ANABEL</t>
  </si>
  <si>
    <t>2082</t>
  </si>
  <si>
    <t>PARAMO</t>
  </si>
  <si>
    <t>2083</t>
  </si>
  <si>
    <t>MEXQUITIC DE CARMONA</t>
  </si>
  <si>
    <t>VALERIO</t>
  </si>
  <si>
    <t>2084</t>
  </si>
  <si>
    <t>CAMPOS</t>
  </si>
  <si>
    <t>RUIS</t>
  </si>
  <si>
    <t>2085</t>
  </si>
  <si>
    <t>2086</t>
  </si>
  <si>
    <t>ESPINO</t>
  </si>
  <si>
    <t>2087</t>
  </si>
  <si>
    <t>ALFONSO</t>
  </si>
  <si>
    <t>2088</t>
  </si>
  <si>
    <t>2089</t>
  </si>
  <si>
    <t>OFELIO</t>
  </si>
  <si>
    <t>2090</t>
  </si>
  <si>
    <t>FORTINO</t>
  </si>
  <si>
    <t>2091</t>
  </si>
  <si>
    <t>2092</t>
  </si>
  <si>
    <t>MACARENO</t>
  </si>
  <si>
    <t>2093</t>
  </si>
  <si>
    <t>QUISTIAN</t>
  </si>
  <si>
    <t>2094</t>
  </si>
  <si>
    <t>2095</t>
  </si>
  <si>
    <t>LEON</t>
  </si>
  <si>
    <t>2096</t>
  </si>
  <si>
    <t>TENORIO</t>
  </si>
  <si>
    <t>HUGO ANDRES</t>
  </si>
  <si>
    <t>2097</t>
  </si>
  <si>
    <t>2098</t>
  </si>
  <si>
    <t>MARIA DE LOS ANGELES</t>
  </si>
  <si>
    <t>2099</t>
  </si>
  <si>
    <t>GASPAR</t>
  </si>
  <si>
    <t>PAULO</t>
  </si>
  <si>
    <t>2100</t>
  </si>
  <si>
    <t>2101</t>
  </si>
  <si>
    <t>2102</t>
  </si>
  <si>
    <t>ANCELMO</t>
  </si>
  <si>
    <t>2103</t>
  </si>
  <si>
    <t>HERMENEGILDO</t>
  </si>
  <si>
    <t>2104</t>
  </si>
  <si>
    <t>2105</t>
  </si>
  <si>
    <t>2106</t>
  </si>
  <si>
    <t>JUDITH</t>
  </si>
  <si>
    <t>2107</t>
  </si>
  <si>
    <t>MARIA ROSITA</t>
  </si>
  <si>
    <t>2108</t>
  </si>
  <si>
    <t>J ZEFERINO</t>
  </si>
  <si>
    <t>2109</t>
  </si>
  <si>
    <t>2110</t>
  </si>
  <si>
    <t>2111</t>
  </si>
  <si>
    <t>SAMUEL</t>
  </si>
  <si>
    <t>2112</t>
  </si>
  <si>
    <t>SANTILLAN</t>
  </si>
  <si>
    <t>2113</t>
  </si>
  <si>
    <t>2114</t>
  </si>
  <si>
    <t>2115</t>
  </si>
  <si>
    <t>J MELQUIADES</t>
  </si>
  <si>
    <t>2116</t>
  </si>
  <si>
    <t>GAITAN</t>
  </si>
  <si>
    <t>CIRILO</t>
  </si>
  <si>
    <t>2117</t>
  </si>
  <si>
    <t>EUSTAQUIO</t>
  </si>
  <si>
    <t>2118</t>
  </si>
  <si>
    <t>2119</t>
  </si>
  <si>
    <t>2120</t>
  </si>
  <si>
    <t>2121</t>
  </si>
  <si>
    <t>GRIMALDO</t>
  </si>
  <si>
    <t>2122</t>
  </si>
  <si>
    <t>CUBILLOS</t>
  </si>
  <si>
    <t>2123</t>
  </si>
  <si>
    <t>LERMA</t>
  </si>
  <si>
    <t>2124</t>
  </si>
  <si>
    <t>2125</t>
  </si>
  <si>
    <t>OJEDA</t>
  </si>
  <si>
    <t>2126</t>
  </si>
  <si>
    <t>2127</t>
  </si>
  <si>
    <t>2128</t>
  </si>
  <si>
    <t>ANTONINO</t>
  </si>
  <si>
    <t>2129</t>
  </si>
  <si>
    <t>SILOS</t>
  </si>
  <si>
    <t>2130</t>
  </si>
  <si>
    <t>2131</t>
  </si>
  <si>
    <t>SUSTAITA</t>
  </si>
  <si>
    <t>JOSE CARMELO</t>
  </si>
  <si>
    <t>2132</t>
  </si>
  <si>
    <t>2133</t>
  </si>
  <si>
    <t>2134</t>
  </si>
  <si>
    <t>RUEDAS</t>
  </si>
  <si>
    <t>OLIVARES</t>
  </si>
  <si>
    <t>2135</t>
  </si>
  <si>
    <t>DE SANTIAGO</t>
  </si>
  <si>
    <t>2136</t>
  </si>
  <si>
    <t>2137</t>
  </si>
  <si>
    <t>JORGE RAMON</t>
  </si>
  <si>
    <t>2138</t>
  </si>
  <si>
    <t>AURELIANO</t>
  </si>
  <si>
    <t>2139</t>
  </si>
  <si>
    <t>EMETERIO</t>
  </si>
  <si>
    <t>2140</t>
  </si>
  <si>
    <t>RODOLFO</t>
  </si>
  <si>
    <t>2141</t>
  </si>
  <si>
    <t>MARCELINA</t>
  </si>
  <si>
    <t>2142</t>
  </si>
  <si>
    <t>MEELENDEZ</t>
  </si>
  <si>
    <t>QUINTERO</t>
  </si>
  <si>
    <t>SANJUANA</t>
  </si>
  <si>
    <t>2143</t>
  </si>
  <si>
    <t>VANEGAS</t>
  </si>
  <si>
    <t>JOEL</t>
  </si>
  <si>
    <t>2144</t>
  </si>
  <si>
    <t>2145</t>
  </si>
  <si>
    <t>SANDRA ELENA</t>
  </si>
  <si>
    <t>2146</t>
  </si>
  <si>
    <t>2147</t>
  </si>
  <si>
    <t>2148</t>
  </si>
  <si>
    <t>ALVIZU</t>
  </si>
  <si>
    <t>2149</t>
  </si>
  <si>
    <t>ENRIQUETA</t>
  </si>
  <si>
    <t>2150</t>
  </si>
  <si>
    <t>MARIA IRMA</t>
  </si>
  <si>
    <t>2151</t>
  </si>
  <si>
    <t>REVECA</t>
  </si>
  <si>
    <t>2152</t>
  </si>
  <si>
    <t>ALEJANRO</t>
  </si>
  <si>
    <t>2153</t>
  </si>
  <si>
    <t>REYNA</t>
  </si>
  <si>
    <t>ROSA MARIA DE JESUS</t>
  </si>
  <si>
    <t>2154</t>
  </si>
  <si>
    <t>2155</t>
  </si>
  <si>
    <t>OROCIO</t>
  </si>
  <si>
    <t>RINCON</t>
  </si>
  <si>
    <t>2156</t>
  </si>
  <si>
    <t>2157</t>
  </si>
  <si>
    <t>SANTO DOMINGO</t>
  </si>
  <si>
    <t>JOSE ALFREDO</t>
  </si>
  <si>
    <t>2158</t>
  </si>
  <si>
    <t>2159</t>
  </si>
  <si>
    <t>2160</t>
  </si>
  <si>
    <t>GUILLERMO</t>
  </si>
  <si>
    <t>2161</t>
  </si>
  <si>
    <t>JULIO</t>
  </si>
  <si>
    <t>2162</t>
  </si>
  <si>
    <t>2163</t>
  </si>
  <si>
    <t>TIERRA NUEVA</t>
  </si>
  <si>
    <t>IBAÑEZ</t>
  </si>
  <si>
    <t>2164</t>
  </si>
  <si>
    <t>PERFECTA</t>
  </si>
  <si>
    <t>2165</t>
  </si>
  <si>
    <t>LUISA</t>
  </si>
  <si>
    <t>2166</t>
  </si>
  <si>
    <t>VILLELA</t>
  </si>
  <si>
    <t>ALAN</t>
  </si>
  <si>
    <t>2167</t>
  </si>
  <si>
    <t>2168</t>
  </si>
  <si>
    <t>2169</t>
  </si>
  <si>
    <t>2170</t>
  </si>
  <si>
    <t>JOSE IRAIS</t>
  </si>
  <si>
    <t>2171</t>
  </si>
  <si>
    <t>CABRERO</t>
  </si>
  <si>
    <t>MARIA DEL CARMEN</t>
  </si>
  <si>
    <t>2172</t>
  </si>
  <si>
    <t>MARIA DEL ROSARIO</t>
  </si>
  <si>
    <t>2173</t>
  </si>
  <si>
    <t>MARIA CONCEPCION</t>
  </si>
  <si>
    <t>2174</t>
  </si>
  <si>
    <t>DUARTE</t>
  </si>
  <si>
    <t>BACILIO</t>
  </si>
  <si>
    <t>2175</t>
  </si>
  <si>
    <t>2176</t>
  </si>
  <si>
    <t>MONTANTE</t>
  </si>
  <si>
    <t>2177</t>
  </si>
  <si>
    <t>2178</t>
  </si>
  <si>
    <t>PINTOR</t>
  </si>
  <si>
    <t>2179</t>
  </si>
  <si>
    <t>2180</t>
  </si>
  <si>
    <t>2181</t>
  </si>
  <si>
    <t>SERRATO</t>
  </si>
  <si>
    <t>ONESIMO</t>
  </si>
  <si>
    <t>2182</t>
  </si>
  <si>
    <t>2183</t>
  </si>
  <si>
    <t>LUCIO</t>
  </si>
  <si>
    <t>2184</t>
  </si>
  <si>
    <t>2185</t>
  </si>
  <si>
    <t>FAZ</t>
  </si>
  <si>
    <t>2186</t>
  </si>
  <si>
    <t>2187</t>
  </si>
  <si>
    <t>2188</t>
  </si>
  <si>
    <t>2189</t>
  </si>
  <si>
    <t>2190</t>
  </si>
  <si>
    <t>2191</t>
  </si>
  <si>
    <t>2192</t>
  </si>
  <si>
    <t>VENADO</t>
  </si>
  <si>
    <t>DAVILA</t>
  </si>
  <si>
    <t>2193</t>
  </si>
  <si>
    <t>VILLA DE ARISTA</t>
  </si>
  <si>
    <t>SERNA</t>
  </si>
  <si>
    <t>BRIONES</t>
  </si>
  <si>
    <t>2194</t>
  </si>
  <si>
    <t>RENTERIA</t>
  </si>
  <si>
    <t>2195</t>
  </si>
  <si>
    <t>RUFINO</t>
  </si>
  <si>
    <t>2196</t>
  </si>
  <si>
    <t>PALOMO</t>
  </si>
  <si>
    <t>FIDEL</t>
  </si>
  <si>
    <t>2197</t>
  </si>
  <si>
    <t>VIERA</t>
  </si>
  <si>
    <t>2198</t>
  </si>
  <si>
    <t>DOMIGUEZ</t>
  </si>
  <si>
    <t>PRUNEDA</t>
  </si>
  <si>
    <t>2199</t>
  </si>
  <si>
    <t>MIRANDA</t>
  </si>
  <si>
    <t>2200</t>
  </si>
  <si>
    <t>LEIJA</t>
  </si>
  <si>
    <t>2201</t>
  </si>
  <si>
    <t>TOVAR</t>
  </si>
  <si>
    <t>NEMESIO</t>
  </si>
  <si>
    <t>2202</t>
  </si>
  <si>
    <t>2203</t>
  </si>
  <si>
    <t>CARBAJAL</t>
  </si>
  <si>
    <t>ANACLETO</t>
  </si>
  <si>
    <t>2204</t>
  </si>
  <si>
    <t>SOTO</t>
  </si>
  <si>
    <t>MEDRANO</t>
  </si>
  <si>
    <t>JUSTO</t>
  </si>
  <si>
    <t>2205</t>
  </si>
  <si>
    <t>HONORIO</t>
  </si>
  <si>
    <t>2206</t>
  </si>
  <si>
    <t>ALFARO</t>
  </si>
  <si>
    <t>JOSE FRUTOSO</t>
  </si>
  <si>
    <t>2207</t>
  </si>
  <si>
    <t>ELVIRA</t>
  </si>
  <si>
    <t>2208</t>
  </si>
  <si>
    <t>LIMON</t>
  </si>
  <si>
    <t>2209</t>
  </si>
  <si>
    <t>2210</t>
  </si>
  <si>
    <t>JUAN DAVID</t>
  </si>
  <si>
    <t>2211</t>
  </si>
  <si>
    <t>VILLA DE ARRIAGA</t>
  </si>
  <si>
    <t>MACIAS</t>
  </si>
  <si>
    <t>2212</t>
  </si>
  <si>
    <t>2213</t>
  </si>
  <si>
    <t>BRIANO</t>
  </si>
  <si>
    <t>MARTA LILIA</t>
  </si>
  <si>
    <t>2214</t>
  </si>
  <si>
    <t>J CRESCENCIO</t>
  </si>
  <si>
    <t>2215</t>
  </si>
  <si>
    <t>2216</t>
  </si>
  <si>
    <t>2217</t>
  </si>
  <si>
    <t>2218</t>
  </si>
  <si>
    <t>JOSE MARGARITO</t>
  </si>
  <si>
    <t>2219</t>
  </si>
  <si>
    <t>MONTEJANO</t>
  </si>
  <si>
    <t>VELA</t>
  </si>
  <si>
    <t>2220</t>
  </si>
  <si>
    <t>ARAIZA</t>
  </si>
  <si>
    <t>2221</t>
  </si>
  <si>
    <t>LOZOYA</t>
  </si>
  <si>
    <t>2222</t>
  </si>
  <si>
    <t>LUIS ANTONIO</t>
  </si>
  <si>
    <t>2223</t>
  </si>
  <si>
    <t>SAN ANTONIO</t>
  </si>
  <si>
    <t>BRAVO</t>
  </si>
  <si>
    <t>MARIA CRUZ</t>
  </si>
  <si>
    <t>2224</t>
  </si>
  <si>
    <t>2225</t>
  </si>
  <si>
    <t>JORGE RICARDO</t>
  </si>
  <si>
    <t>2226</t>
  </si>
  <si>
    <t>EDUARDO DANIEL</t>
  </si>
  <si>
    <t>2227</t>
  </si>
  <si>
    <t>JESUS ALEJANDRO</t>
  </si>
  <si>
    <t>2228</t>
  </si>
  <si>
    <t>AMAYA</t>
  </si>
  <si>
    <t>2229</t>
  </si>
  <si>
    <t>ARELLANO</t>
  </si>
  <si>
    <t>ENRIQUE GERARDO</t>
  </si>
  <si>
    <t>2230</t>
  </si>
  <si>
    <t>2231</t>
  </si>
  <si>
    <t>JUAN RAMON</t>
  </si>
  <si>
    <t>2232</t>
  </si>
  <si>
    <t>2233</t>
  </si>
  <si>
    <t>CUELLAR</t>
  </si>
  <si>
    <t>2234</t>
  </si>
  <si>
    <t>ORDAZ</t>
  </si>
  <si>
    <t>2235</t>
  </si>
  <si>
    <t>GRISELDA ANAI</t>
  </si>
  <si>
    <t>2236</t>
  </si>
  <si>
    <t>VALADEZ</t>
  </si>
  <si>
    <t>UNVERTO</t>
  </si>
  <si>
    <t>2237</t>
  </si>
  <si>
    <t>VILLA DE RAMOS</t>
  </si>
  <si>
    <t>BECERRA</t>
  </si>
  <si>
    <t>2238</t>
  </si>
  <si>
    <t>MANCILLAS</t>
  </si>
  <si>
    <t>2239</t>
  </si>
  <si>
    <t>CASTAÑEDA</t>
  </si>
  <si>
    <t>DEL RIO</t>
  </si>
  <si>
    <t>ALFONZO</t>
  </si>
  <si>
    <t>2240</t>
  </si>
  <si>
    <t>DE LA ROSA</t>
  </si>
  <si>
    <t>2241</t>
  </si>
  <si>
    <t>2242</t>
  </si>
  <si>
    <t>2243</t>
  </si>
  <si>
    <t>2244</t>
  </si>
  <si>
    <t>JUAN PABLO</t>
  </si>
  <si>
    <t>2245</t>
  </si>
  <si>
    <t>2246</t>
  </si>
  <si>
    <t>DUEÑAS</t>
  </si>
  <si>
    <t>2247</t>
  </si>
  <si>
    <t>NUÑES</t>
  </si>
  <si>
    <t>CANDIDO</t>
  </si>
  <si>
    <t>2248</t>
  </si>
  <si>
    <t>2249</t>
  </si>
  <si>
    <t>VILLA DE REYES</t>
  </si>
  <si>
    <t>RUBEN</t>
  </si>
  <si>
    <t>2250</t>
  </si>
  <si>
    <t>ALMENDAREZ</t>
  </si>
  <si>
    <t>2251</t>
  </si>
  <si>
    <t>J REMEDIOS</t>
  </si>
  <si>
    <t>2252</t>
  </si>
  <si>
    <t>JOSE MIGUEL</t>
  </si>
  <si>
    <t>2253</t>
  </si>
  <si>
    <t>ANGUIANO</t>
  </si>
  <si>
    <t>PEDRO PABLO</t>
  </si>
  <si>
    <t>2254</t>
  </si>
  <si>
    <t>MAYA</t>
  </si>
  <si>
    <t>GUALBERTO</t>
  </si>
  <si>
    <t>2255</t>
  </si>
  <si>
    <t>2256</t>
  </si>
  <si>
    <t>2257</t>
  </si>
  <si>
    <t>JUAN FRANCISCO</t>
  </si>
  <si>
    <t>2258</t>
  </si>
  <si>
    <t>2259</t>
  </si>
  <si>
    <t>J CARMEN</t>
  </si>
  <si>
    <t>2260</t>
  </si>
  <si>
    <t>J TEREZO</t>
  </si>
  <si>
    <t>2261</t>
  </si>
  <si>
    <t>2262</t>
  </si>
  <si>
    <t>2263</t>
  </si>
  <si>
    <t>2264</t>
  </si>
  <si>
    <t>2265</t>
  </si>
  <si>
    <t>2266</t>
  </si>
  <si>
    <t>2267</t>
  </si>
  <si>
    <t>OLGA</t>
  </si>
  <si>
    <t>2268</t>
  </si>
  <si>
    <t>MARIA LUISA</t>
  </si>
  <si>
    <t>2269</t>
  </si>
  <si>
    <t>2270</t>
  </si>
  <si>
    <t>JUAN PEDRO</t>
  </si>
  <si>
    <t>2271</t>
  </si>
  <si>
    <t>PEDROZA</t>
  </si>
  <si>
    <t>JUZZIEL EMILIANO</t>
  </si>
  <si>
    <t>2272</t>
  </si>
  <si>
    <t>VASQUEZ</t>
  </si>
  <si>
    <t>2273</t>
  </si>
  <si>
    <t>PARDO</t>
  </si>
  <si>
    <t>NARVAEZ</t>
  </si>
  <si>
    <t>2274</t>
  </si>
  <si>
    <t>TRISTAN</t>
  </si>
  <si>
    <t>JOSE JESUS</t>
  </si>
  <si>
    <t>2275</t>
  </si>
  <si>
    <t>2276</t>
  </si>
  <si>
    <t>2277</t>
  </si>
  <si>
    <t>2278</t>
  </si>
  <si>
    <t>J ISAIAS</t>
  </si>
  <si>
    <t>2279</t>
  </si>
  <si>
    <t>JAIME MANUEL</t>
  </si>
  <si>
    <t>2280</t>
  </si>
  <si>
    <t>MAXIMINA</t>
  </si>
  <si>
    <t>2281</t>
  </si>
  <si>
    <t>MACHUCA</t>
  </si>
  <si>
    <t>2282</t>
  </si>
  <si>
    <t>BERRONES</t>
  </si>
  <si>
    <t>2283</t>
  </si>
  <si>
    <t>PEDRO MARTIN</t>
  </si>
  <si>
    <t>2284</t>
  </si>
  <si>
    <t>CORTEZ</t>
  </si>
  <si>
    <t>2285</t>
  </si>
  <si>
    <t>FONSECA</t>
  </si>
  <si>
    <t>2286</t>
  </si>
  <si>
    <t>2287</t>
  </si>
  <si>
    <t>JUVENAL</t>
  </si>
  <si>
    <t>2288</t>
  </si>
  <si>
    <t>GOVEA</t>
  </si>
  <si>
    <t>2289</t>
  </si>
  <si>
    <t>2290</t>
  </si>
  <si>
    <t>2291</t>
  </si>
  <si>
    <t>2292</t>
  </si>
  <si>
    <t>2293</t>
  </si>
  <si>
    <t>2294</t>
  </si>
  <si>
    <t>2295</t>
  </si>
  <si>
    <t>2296</t>
  </si>
  <si>
    <t>J MARCOS</t>
  </si>
  <si>
    <t>2297</t>
  </si>
  <si>
    <t>2298</t>
  </si>
  <si>
    <t>2299</t>
  </si>
  <si>
    <t>2300</t>
  </si>
  <si>
    <t>2301</t>
  </si>
  <si>
    <t>2302</t>
  </si>
  <si>
    <t>SAN LUIS POTOSI</t>
  </si>
  <si>
    <t>SUAREZ</t>
  </si>
  <si>
    <t>JOSE BERNARDO</t>
  </si>
  <si>
    <t>2303</t>
  </si>
  <si>
    <t>2304</t>
  </si>
  <si>
    <t>CERDA</t>
  </si>
  <si>
    <t>JOSE CRUZ</t>
  </si>
  <si>
    <t>2305</t>
  </si>
  <si>
    <t>2306</t>
  </si>
  <si>
    <t>2307</t>
  </si>
  <si>
    <t>2308</t>
  </si>
  <si>
    <t>2316</t>
  </si>
  <si>
    <t>AQUISMON</t>
  </si>
  <si>
    <t>ECHAVARRIA</t>
  </si>
  <si>
    <t>2317</t>
  </si>
  <si>
    <t>2318</t>
  </si>
  <si>
    <t>2319</t>
  </si>
  <si>
    <t>J MERCED</t>
  </si>
  <si>
    <t>2320</t>
  </si>
  <si>
    <t>ELIAZAR</t>
  </si>
  <si>
    <t>2321</t>
  </si>
  <si>
    <t>SECAIDA</t>
  </si>
  <si>
    <t>2322</t>
  </si>
  <si>
    <t>EVERARDO</t>
  </si>
  <si>
    <t>2323</t>
  </si>
  <si>
    <t>2324</t>
  </si>
  <si>
    <t>MANZANO</t>
  </si>
  <si>
    <t>ELISA</t>
  </si>
  <si>
    <t>2325</t>
  </si>
  <si>
    <t>LUGO</t>
  </si>
  <si>
    <t>ALTANIRANO</t>
  </si>
  <si>
    <t>ALDO ALEJANDRO</t>
  </si>
  <si>
    <t>2326</t>
  </si>
  <si>
    <t>2327</t>
  </si>
  <si>
    <t>2328</t>
  </si>
  <si>
    <t>J EVELIO</t>
  </si>
  <si>
    <t>2329</t>
  </si>
  <si>
    <t>JOSE HILARIO</t>
  </si>
  <si>
    <t>2330</t>
  </si>
  <si>
    <t>ANDABLO</t>
  </si>
  <si>
    <t>2331</t>
  </si>
  <si>
    <t>AGUILLON</t>
  </si>
  <si>
    <t>FELICIANO</t>
  </si>
  <si>
    <t>2332</t>
  </si>
  <si>
    <t>2333</t>
  </si>
  <si>
    <t>2334</t>
  </si>
  <si>
    <t>MAURILIO</t>
  </si>
  <si>
    <t>2335</t>
  </si>
  <si>
    <t>VALDEZ</t>
  </si>
  <si>
    <t>2336</t>
  </si>
  <si>
    <t>2337</t>
  </si>
  <si>
    <t>KARLA MAYTE</t>
  </si>
  <si>
    <t>2338</t>
  </si>
  <si>
    <t>JOSE MARCIANO</t>
  </si>
  <si>
    <t>2339</t>
  </si>
  <si>
    <t>2340</t>
  </si>
  <si>
    <t>2341</t>
  </si>
  <si>
    <t>2342</t>
  </si>
  <si>
    <t>JOSE PILAR</t>
  </si>
  <si>
    <t>2343</t>
  </si>
  <si>
    <t>EDGAR LUIS</t>
  </si>
  <si>
    <t>2344</t>
  </si>
  <si>
    <t>2345</t>
  </si>
  <si>
    <t>AXTLA DE TERRAZAS</t>
  </si>
  <si>
    <t>2346</t>
  </si>
  <si>
    <t>FLORENZANO</t>
  </si>
  <si>
    <t>BLAS</t>
  </si>
  <si>
    <t>2347</t>
  </si>
  <si>
    <t>2348</t>
  </si>
  <si>
    <t>MARTIN FEDERICO</t>
  </si>
  <si>
    <t>2349</t>
  </si>
  <si>
    <t>PEDRO SERGIO</t>
  </si>
  <si>
    <t>2350</t>
  </si>
  <si>
    <t>ANTELMO</t>
  </si>
  <si>
    <t>2352</t>
  </si>
  <si>
    <t>COXCATLAN</t>
  </si>
  <si>
    <t>2353</t>
  </si>
  <si>
    <t>2354</t>
  </si>
  <si>
    <t>2355</t>
  </si>
  <si>
    <t>BARDOMES</t>
  </si>
  <si>
    <t>2356</t>
  </si>
  <si>
    <t>BALDELAMAR</t>
  </si>
  <si>
    <t>2357</t>
  </si>
  <si>
    <t>2358</t>
  </si>
  <si>
    <t>MARIA FRANCISCA</t>
  </si>
  <si>
    <t>2359</t>
  </si>
  <si>
    <t>ELODIO</t>
  </si>
  <si>
    <t>2360</t>
  </si>
  <si>
    <t>2361</t>
  </si>
  <si>
    <t>BETZABET YARUMI</t>
  </si>
  <si>
    <t>2362</t>
  </si>
  <si>
    <t>FELIX FERNANDO</t>
  </si>
  <si>
    <t>2363</t>
  </si>
  <si>
    <t>2364</t>
  </si>
  <si>
    <t>2365</t>
  </si>
  <si>
    <t>2366</t>
  </si>
  <si>
    <t>ISMAEL KARIM</t>
  </si>
  <si>
    <t>2367</t>
  </si>
  <si>
    <t>2368</t>
  </si>
  <si>
    <t>MARTHA</t>
  </si>
  <si>
    <t>2369</t>
  </si>
  <si>
    <t>2370</t>
  </si>
  <si>
    <t>2371</t>
  </si>
  <si>
    <t>2372</t>
  </si>
  <si>
    <t>NATALIO</t>
  </si>
  <si>
    <t>2373</t>
  </si>
  <si>
    <t>JUAN DIEGO</t>
  </si>
  <si>
    <t>2374</t>
  </si>
  <si>
    <t>2375</t>
  </si>
  <si>
    <t>2376</t>
  </si>
  <si>
    <t>2377</t>
  </si>
  <si>
    <t>2378</t>
  </si>
  <si>
    <t>FLORDAMARIZ</t>
  </si>
  <si>
    <t>2379</t>
  </si>
  <si>
    <t>LEO DAN</t>
  </si>
  <si>
    <t>2380</t>
  </si>
  <si>
    <t>2381</t>
  </si>
  <si>
    <t>VIVEROS</t>
  </si>
  <si>
    <t>2382</t>
  </si>
  <si>
    <t>TAMPACAN</t>
  </si>
  <si>
    <t>NORA HILDA</t>
  </si>
  <si>
    <t>2383</t>
  </si>
  <si>
    <t>MA CARMEN</t>
  </si>
  <si>
    <t>2384</t>
  </si>
  <si>
    <t>2385</t>
  </si>
  <si>
    <t>2386</t>
  </si>
  <si>
    <t>AREVALO</t>
  </si>
  <si>
    <t>LUIS RAUL</t>
  </si>
  <si>
    <t>2387</t>
  </si>
  <si>
    <t>SMER</t>
  </si>
  <si>
    <t>2388</t>
  </si>
  <si>
    <t>MENTADO</t>
  </si>
  <si>
    <t>2389</t>
  </si>
  <si>
    <t>GALARZA</t>
  </si>
  <si>
    <t>ELVIA OLAYA</t>
  </si>
  <si>
    <t>2390</t>
  </si>
  <si>
    <t>JORGE EDMUNDO</t>
  </si>
  <si>
    <t>2391</t>
  </si>
  <si>
    <t>2392</t>
  </si>
  <si>
    <t>2393</t>
  </si>
  <si>
    <t>OCTAVIO RENE</t>
  </si>
  <si>
    <t>2394</t>
  </si>
  <si>
    <t>2395</t>
  </si>
  <si>
    <t>BORJAS</t>
  </si>
  <si>
    <t>2396</t>
  </si>
  <si>
    <t>2397</t>
  </si>
  <si>
    <t>MORUA</t>
  </si>
  <si>
    <t>2398</t>
  </si>
  <si>
    <t>SEBASTIAN</t>
  </si>
  <si>
    <t>2399</t>
  </si>
  <si>
    <t>OLGA JUDITH</t>
  </si>
  <si>
    <t>2400</t>
  </si>
  <si>
    <t>2401</t>
  </si>
  <si>
    <t>EDGAR</t>
  </si>
  <si>
    <t>2402</t>
  </si>
  <si>
    <t>2403</t>
  </si>
  <si>
    <t>2404</t>
  </si>
  <si>
    <t>LIRA</t>
  </si>
  <si>
    <t>EDGAR RAFAEL</t>
  </si>
  <si>
    <t>2405</t>
  </si>
  <si>
    <t>2406</t>
  </si>
  <si>
    <t>REVERTE</t>
  </si>
  <si>
    <t>BORBOLLA</t>
  </si>
  <si>
    <t>2407</t>
  </si>
  <si>
    <t>RUELAS</t>
  </si>
  <si>
    <t>ALEXANDRO</t>
  </si>
  <si>
    <t>2408</t>
  </si>
  <si>
    <t>BAEZA</t>
  </si>
  <si>
    <t>2409</t>
  </si>
  <si>
    <t>2410</t>
  </si>
  <si>
    <t>FELIPE JAVIER</t>
  </si>
  <si>
    <t>2411</t>
  </si>
  <si>
    <t>JORGE EDUARDO</t>
  </si>
  <si>
    <t>2412</t>
  </si>
  <si>
    <t>2413</t>
  </si>
  <si>
    <t>JOSE ESTEBAN</t>
  </si>
  <si>
    <t>2414</t>
  </si>
  <si>
    <t>2415</t>
  </si>
  <si>
    <t>2416</t>
  </si>
  <si>
    <t>DE LA FUENTE</t>
  </si>
  <si>
    <t>LUCIA</t>
  </si>
  <si>
    <t>2417</t>
  </si>
  <si>
    <t>JORGE ARTURO</t>
  </si>
  <si>
    <t>2418</t>
  </si>
  <si>
    <t>2419</t>
  </si>
  <si>
    <t>MARIA ESTHER</t>
  </si>
  <si>
    <t>2420</t>
  </si>
  <si>
    <t>ERWIN ALBERTO</t>
  </si>
  <si>
    <t>2421</t>
  </si>
  <si>
    <t>ROSA MARIA</t>
  </si>
  <si>
    <t>2422</t>
  </si>
  <si>
    <t>MARIA NELSA</t>
  </si>
  <si>
    <t>2423</t>
  </si>
  <si>
    <t>NAZARIO</t>
  </si>
  <si>
    <t>2424</t>
  </si>
  <si>
    <t>2425</t>
  </si>
  <si>
    <t>2426</t>
  </si>
  <si>
    <t>IRMA</t>
  </si>
  <si>
    <t>2427</t>
  </si>
  <si>
    <t>2429</t>
  </si>
  <si>
    <t>2430</t>
  </si>
  <si>
    <t>2431</t>
  </si>
  <si>
    <t>CISNEROS</t>
  </si>
  <si>
    <t>GEREMIAS</t>
  </si>
  <si>
    <t>2432</t>
  </si>
  <si>
    <t>JOAQUIN</t>
  </si>
  <si>
    <t>2433</t>
  </si>
  <si>
    <t>SONI</t>
  </si>
  <si>
    <t>2434</t>
  </si>
  <si>
    <t>TRANQUILINO</t>
  </si>
  <si>
    <t>2435</t>
  </si>
  <si>
    <t>2436</t>
  </si>
  <si>
    <t>2437</t>
  </si>
  <si>
    <t>LIDIA YURIDIA</t>
  </si>
  <si>
    <t>2438</t>
  </si>
  <si>
    <t>2439</t>
  </si>
  <si>
    <t>2440</t>
  </si>
  <si>
    <t>2441</t>
  </si>
  <si>
    <t>2442</t>
  </si>
  <si>
    <t>LEONARDO</t>
  </si>
  <si>
    <t>2443</t>
  </si>
  <si>
    <t>CONCEPCION</t>
  </si>
  <si>
    <t>2444</t>
  </si>
  <si>
    <t>AURELIA</t>
  </si>
  <si>
    <t>2445</t>
  </si>
  <si>
    <t>LAMBERTO</t>
  </si>
  <si>
    <t>2446</t>
  </si>
  <si>
    <t>2447</t>
  </si>
  <si>
    <t>2448</t>
  </si>
  <si>
    <t>EDMUNDO</t>
  </si>
  <si>
    <t>2449</t>
  </si>
  <si>
    <t>2450</t>
  </si>
  <si>
    <t>EDILBERTO</t>
  </si>
  <si>
    <t>2451</t>
  </si>
  <si>
    <t>MARIA HERMELINDA</t>
  </si>
  <si>
    <t>2452</t>
  </si>
  <si>
    <t>PEÑA</t>
  </si>
  <si>
    <t>2453</t>
  </si>
  <si>
    <t>2454</t>
  </si>
  <si>
    <t>MORAN</t>
  </si>
  <si>
    <t>2455</t>
  </si>
  <si>
    <t>HUEHUETLAN</t>
  </si>
  <si>
    <t>ORENDAIN</t>
  </si>
  <si>
    <t>2456</t>
  </si>
  <si>
    <t>HURTADO</t>
  </si>
  <si>
    <t>2457</t>
  </si>
  <si>
    <t>ORLANDO</t>
  </si>
  <si>
    <t>2458</t>
  </si>
  <si>
    <t>2459</t>
  </si>
  <si>
    <t>2460</t>
  </si>
  <si>
    <t>ADALBERTO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</si>
  <si>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</si>
  <si>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</si>
  <si>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</si>
  <si>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</si>
  <si>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</si>
  <si>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</si>
  <si>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</si>
  <si>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</si>
  <si>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</si>
  <si>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</si>
  <si>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FAUSTINO</t>
  </si>
  <si>
    <t>2471</t>
  </si>
  <si>
    <t>2472</t>
  </si>
  <si>
    <t>2473</t>
  </si>
  <si>
    <t>2474</t>
  </si>
  <si>
    <t>ELVIA</t>
  </si>
  <si>
    <t>2475</t>
  </si>
  <si>
    <t>2476</t>
  </si>
  <si>
    <t>2477</t>
  </si>
  <si>
    <t>SAMUEL ELIUD</t>
  </si>
  <si>
    <t>2478</t>
  </si>
  <si>
    <t>2479</t>
  </si>
  <si>
    <t>VILLASANA</t>
  </si>
  <si>
    <t>2480</t>
  </si>
  <si>
    <t>MELESIO</t>
  </si>
  <si>
    <t>2481</t>
  </si>
  <si>
    <t>MARIA RITA</t>
  </si>
  <si>
    <t>2482</t>
  </si>
  <si>
    <t>2483</t>
  </si>
  <si>
    <t>MARIA ANTONIA</t>
  </si>
  <si>
    <t>2484</t>
  </si>
  <si>
    <t>CUAUHTEMOC</t>
  </si>
  <si>
    <t>2485</t>
  </si>
  <si>
    <t>2486</t>
  </si>
  <si>
    <t>2487</t>
  </si>
  <si>
    <t>2488</t>
  </si>
  <si>
    <t>2489</t>
  </si>
  <si>
    <t>GRANADOS</t>
  </si>
  <si>
    <t>2490</t>
  </si>
  <si>
    <t>MELO</t>
  </si>
  <si>
    <t>2491</t>
  </si>
  <si>
    <t>2492</t>
  </si>
  <si>
    <t>EBANO</t>
  </si>
  <si>
    <t>MA JULIA</t>
  </si>
  <si>
    <t>2493</t>
  </si>
  <si>
    <t>2494</t>
  </si>
  <si>
    <t>MARCO ANTONIO</t>
  </si>
  <si>
    <t>2495</t>
  </si>
  <si>
    <t>2496</t>
  </si>
  <si>
    <t>2497</t>
  </si>
  <si>
    <t>2498</t>
  </si>
  <si>
    <t>2499</t>
  </si>
  <si>
    <t>PADILLA</t>
  </si>
  <si>
    <t>2500</t>
  </si>
  <si>
    <t>2501</t>
  </si>
  <si>
    <t>VALLADARES</t>
  </si>
  <si>
    <t>2502</t>
  </si>
  <si>
    <t>NAPOLES</t>
  </si>
  <si>
    <t>ALDAIR</t>
  </si>
  <si>
    <t>2503</t>
  </si>
  <si>
    <t>PROBO</t>
  </si>
  <si>
    <t>2504</t>
  </si>
  <si>
    <t>2505</t>
  </si>
  <si>
    <t>GRACIANO</t>
  </si>
  <si>
    <t>2506</t>
  </si>
  <si>
    <t>2507</t>
  </si>
  <si>
    <t>JUSTINO</t>
  </si>
  <si>
    <t>2508</t>
  </si>
  <si>
    <t>2509</t>
  </si>
  <si>
    <t>2510</t>
  </si>
  <si>
    <t>2511</t>
  </si>
  <si>
    <t>2512</t>
  </si>
  <si>
    <t>DUQUE</t>
  </si>
  <si>
    <t>HOMERO</t>
  </si>
  <si>
    <t>2513</t>
  </si>
  <si>
    <t>MARIA ADALIDA</t>
  </si>
  <si>
    <t>2514</t>
  </si>
  <si>
    <t>KARLA VERONICA</t>
  </si>
  <si>
    <t>2515</t>
  </si>
  <si>
    <t>BLANCO</t>
  </si>
  <si>
    <t>2516</t>
  </si>
  <si>
    <t>RAUDEL</t>
  </si>
  <si>
    <t>2517</t>
  </si>
  <si>
    <t>2518</t>
  </si>
  <si>
    <t>TOVIAS</t>
  </si>
  <si>
    <t>2519</t>
  </si>
  <si>
    <t>MA ELENA</t>
  </si>
  <si>
    <t>2520</t>
  </si>
  <si>
    <t>2521</t>
  </si>
  <si>
    <t>YAEL HIGINIO</t>
  </si>
  <si>
    <t>2522</t>
  </si>
  <si>
    <t>GLORIA HOSANNA</t>
  </si>
  <si>
    <t>2523</t>
  </si>
  <si>
    <t>VENTURA</t>
  </si>
  <si>
    <t>FELIPA</t>
  </si>
  <si>
    <t>2524</t>
  </si>
  <si>
    <t>2526</t>
  </si>
  <si>
    <t>JOSUE</t>
  </si>
  <si>
    <t>2527</t>
  </si>
  <si>
    <t>2528</t>
  </si>
  <si>
    <t>2529</t>
  </si>
  <si>
    <t>2530</t>
  </si>
  <si>
    <t>ADRIANA</t>
  </si>
  <si>
    <t>2531</t>
  </si>
  <si>
    <t>2532</t>
  </si>
  <si>
    <t>NIÑO</t>
  </si>
  <si>
    <t>MARIA ORLANDA</t>
  </si>
  <si>
    <t>2533</t>
  </si>
  <si>
    <t>2534</t>
  </si>
  <si>
    <t>SALDIVAR</t>
  </si>
  <si>
    <t>2535</t>
  </si>
  <si>
    <t>JUAN ALFREDO</t>
  </si>
  <si>
    <t>2536</t>
  </si>
  <si>
    <t>2537</t>
  </si>
  <si>
    <t>DOLORES RAQUEL</t>
  </si>
  <si>
    <t>2538</t>
  </si>
  <si>
    <t>RUPERTO</t>
  </si>
  <si>
    <t>2539</t>
  </si>
  <si>
    <t>ODILON</t>
  </si>
  <si>
    <t>2540</t>
  </si>
  <si>
    <t>EUSEBIA</t>
  </si>
  <si>
    <t>2541</t>
  </si>
  <si>
    <t>ANGELA</t>
  </si>
  <si>
    <t>2542</t>
  </si>
  <si>
    <t>MARIA ANDREA</t>
  </si>
  <si>
    <t>2543</t>
  </si>
  <si>
    <t>2544</t>
  </si>
  <si>
    <t>2545</t>
  </si>
  <si>
    <t>2546</t>
  </si>
  <si>
    <t>MARIA SOCORRO</t>
  </si>
  <si>
    <t>2547</t>
  </si>
  <si>
    <t>ANICETO</t>
  </si>
  <si>
    <t>2548</t>
  </si>
  <si>
    <t>CASAS</t>
  </si>
  <si>
    <t>2549</t>
  </si>
  <si>
    <t>VENANCIA</t>
  </si>
  <si>
    <t>2550</t>
  </si>
  <si>
    <t>MAURO</t>
  </si>
  <si>
    <t>2551</t>
  </si>
  <si>
    <t>URBINA</t>
  </si>
  <si>
    <t>2552</t>
  </si>
  <si>
    <t>2553</t>
  </si>
  <si>
    <t>MARIA BEATRIZ</t>
  </si>
  <si>
    <t>2554</t>
  </si>
  <si>
    <t>CALDERON</t>
  </si>
  <si>
    <t>GLORIA</t>
  </si>
  <si>
    <t>2555</t>
  </si>
  <si>
    <t>2556</t>
  </si>
  <si>
    <t>ADRIANNE IAZURY</t>
  </si>
  <si>
    <t>2557</t>
  </si>
  <si>
    <t>FRANQUI</t>
  </si>
  <si>
    <t>2558</t>
  </si>
  <si>
    <t>2559</t>
  </si>
  <si>
    <t>2560</t>
  </si>
  <si>
    <t>FLORENTINO</t>
  </si>
  <si>
    <t>2561</t>
  </si>
  <si>
    <t>ELIZABETH</t>
  </si>
  <si>
    <t>2562</t>
  </si>
  <si>
    <t>CLEOFAS</t>
  </si>
  <si>
    <t>2563</t>
  </si>
  <si>
    <t>ANTOPIA</t>
  </si>
  <si>
    <t>2564</t>
  </si>
  <si>
    <t>2565</t>
  </si>
  <si>
    <t>CANTERO</t>
  </si>
  <si>
    <t>J LUZ</t>
  </si>
  <si>
    <t>2566</t>
  </si>
  <si>
    <t>2567</t>
  </si>
  <si>
    <t>2568</t>
  </si>
  <si>
    <t>MARIA SIMONA</t>
  </si>
  <si>
    <t>2569</t>
  </si>
  <si>
    <t>MARIA VICTORIA</t>
  </si>
  <si>
    <t>2570</t>
  </si>
  <si>
    <t>2571</t>
  </si>
  <si>
    <t>FORTUNA</t>
  </si>
  <si>
    <t>2572</t>
  </si>
  <si>
    <t>RAFAEL EFREN</t>
  </si>
  <si>
    <t>2573</t>
  </si>
  <si>
    <t>2574</t>
  </si>
  <si>
    <t>MARIA ORALIA</t>
  </si>
  <si>
    <t>2575</t>
  </si>
  <si>
    <t>2576</t>
  </si>
  <si>
    <t>2577</t>
  </si>
  <si>
    <t>JOSE AGUSTIN</t>
  </si>
  <si>
    <t>2578</t>
  </si>
  <si>
    <t>2579</t>
  </si>
  <si>
    <t>2580</t>
  </si>
  <si>
    <t>2581</t>
  </si>
  <si>
    <t>2582</t>
  </si>
  <si>
    <t>2583</t>
  </si>
  <si>
    <t>JOSE MERCED</t>
  </si>
  <si>
    <t>2584</t>
  </si>
  <si>
    <t>2585</t>
  </si>
  <si>
    <t>2586</t>
  </si>
  <si>
    <t>ISAAC MATEO</t>
  </si>
  <si>
    <t>2587</t>
  </si>
  <si>
    <t>2588</t>
  </si>
  <si>
    <t>2589</t>
  </si>
  <si>
    <t>CARMELO</t>
  </si>
  <si>
    <t>2590</t>
  </si>
  <si>
    <t>2591</t>
  </si>
  <si>
    <t>2592</t>
  </si>
  <si>
    <t>2593</t>
  </si>
  <si>
    <t>2594</t>
  </si>
  <si>
    <t>CAYETANA</t>
  </si>
  <si>
    <t>2595</t>
  </si>
  <si>
    <t>ASCEL</t>
  </si>
  <si>
    <t>2596</t>
  </si>
  <si>
    <t>ZENOBIO</t>
  </si>
  <si>
    <t>2597</t>
  </si>
  <si>
    <t>SILVIA</t>
  </si>
  <si>
    <t>2598</t>
  </si>
  <si>
    <t>ISAI</t>
  </si>
  <si>
    <t>2599</t>
  </si>
  <si>
    <t>VALTIERRA</t>
  </si>
  <si>
    <t>EDSON FABRIZIO</t>
  </si>
  <si>
    <t>2600</t>
  </si>
  <si>
    <t>ARGUELLES</t>
  </si>
  <si>
    <t>2601</t>
  </si>
  <si>
    <t>2602</t>
  </si>
  <si>
    <t>2603</t>
  </si>
  <si>
    <t>FLORA</t>
  </si>
  <si>
    <t>2604</t>
  </si>
  <si>
    <t>LAUREANO</t>
  </si>
  <si>
    <t>2605</t>
  </si>
  <si>
    <t>2606</t>
  </si>
  <si>
    <t>LUIS FRANCISCO</t>
  </si>
  <si>
    <t>2607</t>
  </si>
  <si>
    <t>CHIRINOS</t>
  </si>
  <si>
    <t>2608</t>
  </si>
  <si>
    <t>2609</t>
  </si>
  <si>
    <t>CARDONA</t>
  </si>
  <si>
    <t>2610</t>
  </si>
  <si>
    <t>EVA</t>
  </si>
  <si>
    <t>2611</t>
  </si>
  <si>
    <t>MA TERESA</t>
  </si>
  <si>
    <t>2612</t>
  </si>
  <si>
    <t>PEDRAZA</t>
  </si>
  <si>
    <t>BERNAL</t>
  </si>
  <si>
    <t>2613</t>
  </si>
  <si>
    <t>CLICERIO</t>
  </si>
  <si>
    <t>2614</t>
  </si>
  <si>
    <t>2615</t>
  </si>
  <si>
    <t>2616</t>
  </si>
  <si>
    <t>2617</t>
  </si>
  <si>
    <t>2618</t>
  </si>
  <si>
    <t>MALAQUIAS</t>
  </si>
  <si>
    <t>2619</t>
  </si>
  <si>
    <t>2620</t>
  </si>
  <si>
    <t>2621</t>
  </si>
  <si>
    <t>MA MAGDALENA</t>
  </si>
  <si>
    <t>2622</t>
  </si>
  <si>
    <t>2623</t>
  </si>
  <si>
    <t>TERESA</t>
  </si>
  <si>
    <t>2624</t>
  </si>
  <si>
    <t>MARES</t>
  </si>
  <si>
    <t>2625</t>
  </si>
  <si>
    <t>2626</t>
  </si>
  <si>
    <t>2627</t>
  </si>
  <si>
    <t>2628</t>
  </si>
  <si>
    <t>2629</t>
  </si>
  <si>
    <t>LEDESMA</t>
  </si>
  <si>
    <t>2630</t>
  </si>
  <si>
    <t>HERIBERTO</t>
  </si>
  <si>
    <t>2631</t>
  </si>
  <si>
    <t>2632</t>
  </si>
  <si>
    <t>CARLOS PRIMITIVO</t>
  </si>
  <si>
    <t>2633</t>
  </si>
  <si>
    <t>2634</t>
  </si>
  <si>
    <t>2635</t>
  </si>
  <si>
    <t>ELENA</t>
  </si>
  <si>
    <t>2636</t>
  </si>
  <si>
    <t>2637</t>
  </si>
  <si>
    <t>ESPIRICUETA</t>
  </si>
  <si>
    <t>LETICIA</t>
  </si>
  <si>
    <t>2638</t>
  </si>
  <si>
    <t>DAMIANA</t>
  </si>
  <si>
    <t>2639</t>
  </si>
  <si>
    <t>CERNUDA</t>
  </si>
  <si>
    <t>CARLOS EDUARDO</t>
  </si>
  <si>
    <t>2640</t>
  </si>
  <si>
    <t>2641</t>
  </si>
  <si>
    <t>ARAN</t>
  </si>
  <si>
    <t>GASTON</t>
  </si>
  <si>
    <t>2642</t>
  </si>
  <si>
    <t>BAEZ</t>
  </si>
  <si>
    <t>EPITACIO</t>
  </si>
  <si>
    <t>2643</t>
  </si>
  <si>
    <t>BELTRAN</t>
  </si>
  <si>
    <t>PATRICIA</t>
  </si>
  <si>
    <t>2644</t>
  </si>
  <si>
    <t>FRANCISCA</t>
  </si>
  <si>
    <t>2645</t>
  </si>
  <si>
    <t>OSCAR IVAN</t>
  </si>
  <si>
    <t>2646</t>
  </si>
  <si>
    <t>2647</t>
  </si>
  <si>
    <t>AGUSTINA</t>
  </si>
  <si>
    <t>2648</t>
  </si>
  <si>
    <t>2649</t>
  </si>
  <si>
    <t>2650</t>
  </si>
  <si>
    <t>2651</t>
  </si>
  <si>
    <t>GAMBOA</t>
  </si>
  <si>
    <t>MARIA ELIZABETH</t>
  </si>
  <si>
    <t>2652</t>
  </si>
  <si>
    <t>2653</t>
  </si>
  <si>
    <t>FULGENCIO</t>
  </si>
  <si>
    <t>2654</t>
  </si>
  <si>
    <t>2655</t>
  </si>
  <si>
    <t>2656</t>
  </si>
  <si>
    <t>2657</t>
  </si>
  <si>
    <t>MILAN</t>
  </si>
  <si>
    <t>JOSE MELITON</t>
  </si>
  <si>
    <t>2658</t>
  </si>
  <si>
    <t>2659</t>
  </si>
  <si>
    <t>2660</t>
  </si>
  <si>
    <t>DIONICIO</t>
  </si>
  <si>
    <t>2661</t>
  </si>
  <si>
    <t>2662</t>
  </si>
  <si>
    <t>UREÑO</t>
  </si>
  <si>
    <t>2663</t>
  </si>
  <si>
    <t>2664</t>
  </si>
  <si>
    <t>2665</t>
  </si>
  <si>
    <t>2666</t>
  </si>
  <si>
    <t>ORTA</t>
  </si>
  <si>
    <t>DALIA EUNICE</t>
  </si>
  <si>
    <t>2667</t>
  </si>
  <si>
    <t>2668</t>
  </si>
  <si>
    <t>MAGAÑA</t>
  </si>
  <si>
    <t>2669</t>
  </si>
  <si>
    <t>CORVEIRA</t>
  </si>
  <si>
    <t>2670</t>
  </si>
  <si>
    <t>M HIRMA</t>
  </si>
  <si>
    <t>2671</t>
  </si>
  <si>
    <t>LAMAS</t>
  </si>
  <si>
    <t>MA VICTORIA</t>
  </si>
  <si>
    <t>2672</t>
  </si>
  <si>
    <t>2673</t>
  </si>
  <si>
    <t>2674</t>
  </si>
  <si>
    <t>2675</t>
  </si>
  <si>
    <t>LUIS JAIR</t>
  </si>
  <si>
    <t>2676</t>
  </si>
  <si>
    <t>TABERA</t>
  </si>
  <si>
    <t>2677</t>
  </si>
  <si>
    <t>TOBIAS</t>
  </si>
  <si>
    <t>2678</t>
  </si>
  <si>
    <t>2679</t>
  </si>
  <si>
    <t>MARIA ESTELA</t>
  </si>
  <si>
    <t>2680</t>
  </si>
  <si>
    <t>2681</t>
  </si>
  <si>
    <t>DELFINO</t>
  </si>
  <si>
    <t>2682</t>
  </si>
  <si>
    <t>HUGO ALBERTO</t>
  </si>
  <si>
    <t>2683</t>
  </si>
  <si>
    <t>MATLAPA</t>
  </si>
  <si>
    <t>MERCADO</t>
  </si>
  <si>
    <t>CRISOGONO</t>
  </si>
  <si>
    <t>2684</t>
  </si>
  <si>
    <t>MENDIOZA</t>
  </si>
  <si>
    <t>MARIA BELEM</t>
  </si>
  <si>
    <t>2685</t>
  </si>
  <si>
    <t>2686</t>
  </si>
  <si>
    <t>2687</t>
  </si>
  <si>
    <t>2688</t>
  </si>
  <si>
    <t>AMELIA</t>
  </si>
  <si>
    <t>2689</t>
  </si>
  <si>
    <t>BESANILLA</t>
  </si>
  <si>
    <t>MARIA INES</t>
  </si>
  <si>
    <t>2690</t>
  </si>
  <si>
    <t>2691</t>
  </si>
  <si>
    <t>2692</t>
  </si>
  <si>
    <t>2693</t>
  </si>
  <si>
    <t>OCAÑA</t>
  </si>
  <si>
    <t>CLAUDIA LORENA</t>
  </si>
  <si>
    <t>2694</t>
  </si>
  <si>
    <t>SAN MARTIN CHALCHICUAUTLA</t>
  </si>
  <si>
    <t>HERVERT</t>
  </si>
  <si>
    <t>2695</t>
  </si>
  <si>
    <t>CAMARGO</t>
  </si>
  <si>
    <t>2696</t>
  </si>
  <si>
    <t>2697</t>
  </si>
  <si>
    <t>GUADALUPE</t>
  </si>
  <si>
    <t>2698</t>
  </si>
  <si>
    <t>TAVERA</t>
  </si>
  <si>
    <t>QUEZADA</t>
  </si>
  <si>
    <t>2699</t>
  </si>
  <si>
    <t>EDITH</t>
  </si>
  <si>
    <t>2700</t>
  </si>
  <si>
    <t>2701</t>
  </si>
  <si>
    <t>TOLENTINO</t>
  </si>
  <si>
    <t>MANUELA</t>
  </si>
  <si>
    <t>2702</t>
  </si>
  <si>
    <t>IRENE</t>
  </si>
  <si>
    <t>2703</t>
  </si>
  <si>
    <t>2704</t>
  </si>
  <si>
    <t>2705</t>
  </si>
  <si>
    <t>ANTONIO DE JESUS</t>
  </si>
  <si>
    <t>2706</t>
  </si>
  <si>
    <t>EMMANUEL</t>
  </si>
  <si>
    <t>2707</t>
  </si>
  <si>
    <t>GRANDE</t>
  </si>
  <si>
    <t>ERNESTINA</t>
  </si>
  <si>
    <t>2708</t>
  </si>
  <si>
    <t>2709</t>
  </si>
  <si>
    <t>2710</t>
  </si>
  <si>
    <t>2711</t>
  </si>
  <si>
    <t>GERONIMO</t>
  </si>
  <si>
    <t>2712</t>
  </si>
  <si>
    <t>CARRANZA</t>
  </si>
  <si>
    <t>JOSE ERNESTO</t>
  </si>
  <si>
    <t>2713</t>
  </si>
  <si>
    <t>2714</t>
  </si>
  <si>
    <t>HECTOR IVAN</t>
  </si>
  <si>
    <t>2715</t>
  </si>
  <si>
    <t>2716</t>
  </si>
  <si>
    <t>CARLOS MISAEL</t>
  </si>
  <si>
    <t>2717</t>
  </si>
  <si>
    <t>OMAR ALI</t>
  </si>
  <si>
    <t>2718</t>
  </si>
  <si>
    <t>ESTHER</t>
  </si>
  <si>
    <t>2719</t>
  </si>
  <si>
    <t>POSADAS</t>
  </si>
  <si>
    <t>2720</t>
  </si>
  <si>
    <t>COINTO</t>
  </si>
  <si>
    <t>2721</t>
  </si>
  <si>
    <t>JORGE MANUEL</t>
  </si>
  <si>
    <t>2722</t>
  </si>
  <si>
    <t>2723</t>
  </si>
  <si>
    <t>2724</t>
  </si>
  <si>
    <t>2725</t>
  </si>
  <si>
    <t>2726</t>
  </si>
  <si>
    <t>2727</t>
  </si>
  <si>
    <t>2728</t>
  </si>
  <si>
    <t>SAN VICENTE TANCUAYALAB</t>
  </si>
  <si>
    <t>CASTELLANOS</t>
  </si>
  <si>
    <t>2729</t>
  </si>
  <si>
    <t>LASTRA</t>
  </si>
  <si>
    <t>CANDELARIA</t>
  </si>
  <si>
    <t>2730</t>
  </si>
  <si>
    <t>ARNAUD</t>
  </si>
  <si>
    <t>NANCY</t>
  </si>
  <si>
    <t>2731</t>
  </si>
  <si>
    <t>MERZ</t>
  </si>
  <si>
    <t>2732</t>
  </si>
  <si>
    <t>2733</t>
  </si>
  <si>
    <t>VERA</t>
  </si>
  <si>
    <t>2734</t>
  </si>
  <si>
    <t>FILIBERTA</t>
  </si>
  <si>
    <t>2735</t>
  </si>
  <si>
    <t>2736</t>
  </si>
  <si>
    <t>2737</t>
  </si>
  <si>
    <t>MARIA ELVIA</t>
  </si>
  <si>
    <t>2738</t>
  </si>
  <si>
    <t>2739</t>
  </si>
  <si>
    <t>INEZ</t>
  </si>
  <si>
    <t>2740</t>
  </si>
  <si>
    <t>BELLALVA</t>
  </si>
  <si>
    <t>2741</t>
  </si>
  <si>
    <t>OLGUIN</t>
  </si>
  <si>
    <t>DESIDERIO</t>
  </si>
  <si>
    <t>2742</t>
  </si>
  <si>
    <t>2743</t>
  </si>
  <si>
    <t>MEZA</t>
  </si>
  <si>
    <t>EDGAR ANTONIO</t>
  </si>
  <si>
    <t>2744</t>
  </si>
  <si>
    <t>ERASTO</t>
  </si>
  <si>
    <t>2745</t>
  </si>
  <si>
    <t>JAIME HUMBERTO</t>
  </si>
  <si>
    <t>2746</t>
  </si>
  <si>
    <t>HERMAN</t>
  </si>
  <si>
    <t>2747</t>
  </si>
  <si>
    <t>CADENGO</t>
  </si>
  <si>
    <t>2748</t>
  </si>
  <si>
    <t>AHUAMADA</t>
  </si>
  <si>
    <t>RENAUD</t>
  </si>
  <si>
    <t>2749</t>
  </si>
  <si>
    <t>2750</t>
  </si>
  <si>
    <t>LEONCIO</t>
  </si>
  <si>
    <t>2751</t>
  </si>
  <si>
    <t>ADAUTO</t>
  </si>
  <si>
    <t>2752</t>
  </si>
  <si>
    <t>2753</t>
  </si>
  <si>
    <t>2754</t>
  </si>
  <si>
    <t>EVARISTO FRANCISCO</t>
  </si>
  <si>
    <t>2755</t>
  </si>
  <si>
    <t>2756</t>
  </si>
  <si>
    <t>2757</t>
  </si>
  <si>
    <t>2758</t>
  </si>
  <si>
    <t>PARRAS</t>
  </si>
  <si>
    <t>MACARIO</t>
  </si>
  <si>
    <t>2759</t>
  </si>
  <si>
    <t>2760</t>
  </si>
  <si>
    <t>2761</t>
  </si>
  <si>
    <t>HARRELL</t>
  </si>
  <si>
    <t>2762</t>
  </si>
  <si>
    <t>AREVALOS</t>
  </si>
  <si>
    <t>2763</t>
  </si>
  <si>
    <t>PATIÑO</t>
  </si>
  <si>
    <t>2764</t>
  </si>
  <si>
    <t>2765</t>
  </si>
  <si>
    <t>TAMAZUNCHALE</t>
  </si>
  <si>
    <t>MEDELLIN</t>
  </si>
  <si>
    <t>HERMELINDO</t>
  </si>
  <si>
    <t>2766</t>
  </si>
  <si>
    <t>ELEUTERIO DAVID</t>
  </si>
  <si>
    <t>2767</t>
  </si>
  <si>
    <t>MA JULIANA</t>
  </si>
  <si>
    <t>2768</t>
  </si>
  <si>
    <t>2769</t>
  </si>
  <si>
    <t>DOMINGA</t>
  </si>
  <si>
    <t>2770</t>
  </si>
  <si>
    <t>ESMERALDA</t>
  </si>
  <si>
    <t>2771</t>
  </si>
  <si>
    <t>CRECENCIANO</t>
  </si>
  <si>
    <t>SIMON</t>
  </si>
  <si>
    <t>2772</t>
  </si>
  <si>
    <t>CRESCENCIANO</t>
  </si>
  <si>
    <t>ANGELICA</t>
  </si>
  <si>
    <t>2773</t>
  </si>
  <si>
    <t>2774</t>
  </si>
  <si>
    <t>2775</t>
  </si>
  <si>
    <t>2776</t>
  </si>
  <si>
    <t>CRESENCIANO</t>
  </si>
  <si>
    <t>2777</t>
  </si>
  <si>
    <t>2778</t>
  </si>
  <si>
    <t>2779</t>
  </si>
  <si>
    <t>SOLEDAD</t>
  </si>
  <si>
    <t>2780</t>
  </si>
  <si>
    <t>2781</t>
  </si>
  <si>
    <t>2782</t>
  </si>
  <si>
    <t>2783</t>
  </si>
  <si>
    <t>ARACELY</t>
  </si>
  <si>
    <t>2784</t>
  </si>
  <si>
    <t>2785</t>
  </si>
  <si>
    <t>SANTA YADET</t>
  </si>
  <si>
    <t>2786</t>
  </si>
  <si>
    <t>2787</t>
  </si>
  <si>
    <t>EUGENIO</t>
  </si>
  <si>
    <t>2788</t>
  </si>
  <si>
    <t>2789</t>
  </si>
  <si>
    <t>2790</t>
  </si>
  <si>
    <t>AMBROCIO</t>
  </si>
  <si>
    <t>OBISPO</t>
  </si>
  <si>
    <t>LUIS ENRIQUE</t>
  </si>
  <si>
    <t>2791</t>
  </si>
  <si>
    <t>2792</t>
  </si>
  <si>
    <t>HERNADEZ</t>
  </si>
  <si>
    <t>2793</t>
  </si>
  <si>
    <t>AMADOR SAMUEL</t>
  </si>
  <si>
    <t>2794</t>
  </si>
  <si>
    <t>PEDRO NOLASCO</t>
  </si>
  <si>
    <t>2795</t>
  </si>
  <si>
    <t>ALAMILLA</t>
  </si>
  <si>
    <t>ATENOGENES</t>
  </si>
  <si>
    <t>2796</t>
  </si>
  <si>
    <t>2797</t>
  </si>
  <si>
    <t>JESUS SAMUEL</t>
  </si>
  <si>
    <t>2798</t>
  </si>
  <si>
    <t>ZUMAYA</t>
  </si>
  <si>
    <t>2799</t>
  </si>
  <si>
    <t>NOHEMI</t>
  </si>
  <si>
    <t>2800</t>
  </si>
  <si>
    <t>JUSTINA</t>
  </si>
  <si>
    <t>2802</t>
  </si>
  <si>
    <t>2803</t>
  </si>
  <si>
    <t>JIBRAN HIPOLITO</t>
  </si>
  <si>
    <t>2804</t>
  </si>
  <si>
    <t>HIPOLITO FRANCISCO</t>
  </si>
  <si>
    <t>2805</t>
  </si>
  <si>
    <t>ERIC OCTAVIO</t>
  </si>
  <si>
    <t>2806</t>
  </si>
  <si>
    <t>MONTIEL</t>
  </si>
  <si>
    <t>ALAVARADO</t>
  </si>
  <si>
    <t>2807</t>
  </si>
  <si>
    <t>2808</t>
  </si>
  <si>
    <t>2809</t>
  </si>
  <si>
    <t>YADIRALIA</t>
  </si>
  <si>
    <t>2810</t>
  </si>
  <si>
    <t>2811</t>
  </si>
  <si>
    <t>ROSALINDA</t>
  </si>
  <si>
    <t>2812</t>
  </si>
  <si>
    <t>2813</t>
  </si>
  <si>
    <t>2814</t>
  </si>
  <si>
    <t>2815</t>
  </si>
  <si>
    <t>2816</t>
  </si>
  <si>
    <t>2817</t>
  </si>
  <si>
    <t>2818</t>
  </si>
  <si>
    <t>AGRIPINO</t>
  </si>
  <si>
    <t>2819</t>
  </si>
  <si>
    <t>TERESA DE JESUS</t>
  </si>
  <si>
    <t>2820</t>
  </si>
  <si>
    <t>2821</t>
  </si>
  <si>
    <t>MARDONIO</t>
  </si>
  <si>
    <t>2822</t>
  </si>
  <si>
    <t>TELLES</t>
  </si>
  <si>
    <t>2823</t>
  </si>
  <si>
    <t>2824</t>
  </si>
  <si>
    <t>JAVIER ARMANDO</t>
  </si>
  <si>
    <t>2825</t>
  </si>
  <si>
    <t>2826</t>
  </si>
  <si>
    <t>2827</t>
  </si>
  <si>
    <t>2828</t>
  </si>
  <si>
    <t>PREZAS</t>
  </si>
  <si>
    <t>2829</t>
  </si>
  <si>
    <t>2830</t>
  </si>
  <si>
    <t>2831</t>
  </si>
  <si>
    <t>2832</t>
  </si>
  <si>
    <t>2833</t>
  </si>
  <si>
    <t>2834</t>
  </si>
  <si>
    <t>2835</t>
  </si>
  <si>
    <t>J SOCORRO</t>
  </si>
  <si>
    <t>2836</t>
  </si>
  <si>
    <t>FROYLAN CRISOGONO</t>
  </si>
  <si>
    <t>2837</t>
  </si>
  <si>
    <t>JOSE ROBERTO</t>
  </si>
  <si>
    <t>2838</t>
  </si>
  <si>
    <t>2839</t>
  </si>
  <si>
    <t>CANCECO</t>
  </si>
  <si>
    <t>2840</t>
  </si>
  <si>
    <t>PARDIÑAZ</t>
  </si>
  <si>
    <t>ROSA ISELA</t>
  </si>
  <si>
    <t>2841</t>
  </si>
  <si>
    <t>2842</t>
  </si>
  <si>
    <t>2844</t>
  </si>
  <si>
    <t>TEOFILO</t>
  </si>
  <si>
    <t>2845</t>
  </si>
  <si>
    <t>HUGO INOCENTE</t>
  </si>
  <si>
    <t>2846</t>
  </si>
  <si>
    <t>VICTOR LEOBARDO</t>
  </si>
  <si>
    <t>2847</t>
  </si>
  <si>
    <t>2848</t>
  </si>
  <si>
    <t>2849</t>
  </si>
  <si>
    <t>KARLA IVETTE</t>
  </si>
  <si>
    <t>2850</t>
  </si>
  <si>
    <t>2851</t>
  </si>
  <si>
    <t>2852</t>
  </si>
  <si>
    <t>2853</t>
  </si>
  <si>
    <t>J JESUS DARIO</t>
  </si>
  <si>
    <t>2854</t>
  </si>
  <si>
    <t>2855</t>
  </si>
  <si>
    <t>BANDELAMAR</t>
  </si>
  <si>
    <t>2856</t>
  </si>
  <si>
    <t>AISTOR OSVALDO</t>
  </si>
  <si>
    <t>2857</t>
  </si>
  <si>
    <t>SIMEON ADAUTO</t>
  </si>
  <si>
    <t>2858</t>
  </si>
  <si>
    <t>2859</t>
  </si>
  <si>
    <t>2860</t>
  </si>
  <si>
    <t>ZOSIMO</t>
  </si>
  <si>
    <t>2861</t>
  </si>
  <si>
    <t>2862</t>
  </si>
  <si>
    <t>JESUS MANUEL</t>
  </si>
  <si>
    <t>2863</t>
  </si>
  <si>
    <t>2864</t>
  </si>
  <si>
    <t>MATEO</t>
  </si>
  <si>
    <t>2865</t>
  </si>
  <si>
    <t>MARTINA</t>
  </si>
  <si>
    <t>2866</t>
  </si>
  <si>
    <t>HABACUC</t>
  </si>
  <si>
    <t>2867</t>
  </si>
  <si>
    <t>2868</t>
  </si>
  <si>
    <t>ANGELINA</t>
  </si>
  <si>
    <t>2869</t>
  </si>
  <si>
    <t>2870</t>
  </si>
  <si>
    <t>2871</t>
  </si>
  <si>
    <t>TAMPAMOLON CORONA</t>
  </si>
  <si>
    <t>PARGA</t>
  </si>
  <si>
    <t>2872</t>
  </si>
  <si>
    <t>2873</t>
  </si>
  <si>
    <t>2874</t>
  </si>
  <si>
    <t>2875</t>
  </si>
  <si>
    <t>CATARINA</t>
  </si>
  <si>
    <t>MA JUANA</t>
  </si>
  <si>
    <t>2876</t>
  </si>
  <si>
    <t>2877</t>
  </si>
  <si>
    <t>LIDIO</t>
  </si>
  <si>
    <t>2878</t>
  </si>
  <si>
    <t>CERON</t>
  </si>
  <si>
    <t>MARIA DE LA LUZ</t>
  </si>
  <si>
    <t>2879</t>
  </si>
  <si>
    <t>2880</t>
  </si>
  <si>
    <t>ARADILLAS</t>
  </si>
  <si>
    <t>VILLAVERDE</t>
  </si>
  <si>
    <t>2881</t>
  </si>
  <si>
    <t>MATILDE</t>
  </si>
  <si>
    <t>2882</t>
  </si>
  <si>
    <t>ZENON</t>
  </si>
  <si>
    <t>2883</t>
  </si>
  <si>
    <t>ERMENTINA</t>
  </si>
  <si>
    <t>2884</t>
  </si>
  <si>
    <t>2885</t>
  </si>
  <si>
    <t>2886</t>
  </si>
  <si>
    <t>2887</t>
  </si>
  <si>
    <t>2888</t>
  </si>
  <si>
    <t>ELPIDIO</t>
  </si>
  <si>
    <t>2889</t>
  </si>
  <si>
    <t>2890</t>
  </si>
  <si>
    <t>2891</t>
  </si>
  <si>
    <t>TANCANHUITZ</t>
  </si>
  <si>
    <t>2893</t>
  </si>
  <si>
    <t>2894</t>
  </si>
  <si>
    <t>2895</t>
  </si>
  <si>
    <t>LUISANA</t>
  </si>
  <si>
    <t>2896</t>
  </si>
  <si>
    <t>2897</t>
  </si>
  <si>
    <t>PESCINA</t>
  </si>
  <si>
    <t>2898</t>
  </si>
  <si>
    <t>2899</t>
  </si>
  <si>
    <t>CHAVIRA</t>
  </si>
  <si>
    <t>HIGINIA</t>
  </si>
  <si>
    <t>2900</t>
  </si>
  <si>
    <t>2901</t>
  </si>
  <si>
    <t>2902</t>
  </si>
  <si>
    <t>LEONIDES</t>
  </si>
  <si>
    <t>2903</t>
  </si>
  <si>
    <t>EURANIO</t>
  </si>
  <si>
    <t>2904</t>
  </si>
  <si>
    <t>REMEDIOS</t>
  </si>
  <si>
    <t>2905</t>
  </si>
  <si>
    <t>MA GLORIA</t>
  </si>
  <si>
    <t>2906</t>
  </si>
  <si>
    <t>CANTU</t>
  </si>
  <si>
    <t>2907</t>
  </si>
  <si>
    <t>2908</t>
  </si>
  <si>
    <t>EDGARDO</t>
  </si>
  <si>
    <t>2909</t>
  </si>
  <si>
    <t>2910</t>
  </si>
  <si>
    <t>2911</t>
  </si>
  <si>
    <t>ZAPUCHE</t>
  </si>
  <si>
    <t>2912</t>
  </si>
  <si>
    <t>ENRIQUE DE JESUS</t>
  </si>
  <si>
    <t>2913</t>
  </si>
  <si>
    <t>JOSE MARIA</t>
  </si>
  <si>
    <t>2914</t>
  </si>
  <si>
    <t>PROSPERO</t>
  </si>
  <si>
    <t>TANLAJAS</t>
  </si>
  <si>
    <t>2916</t>
  </si>
  <si>
    <t>2917</t>
  </si>
  <si>
    <t>2918</t>
  </si>
  <si>
    <t>2920</t>
  </si>
  <si>
    <t>ARMANDO ARIOSTO</t>
  </si>
  <si>
    <t>2921</t>
  </si>
  <si>
    <t>FLORENCIA ROSALBA</t>
  </si>
  <si>
    <t>2922</t>
  </si>
  <si>
    <t>2923</t>
  </si>
  <si>
    <t>ADRIANA YISSELA</t>
  </si>
  <si>
    <t>2924</t>
  </si>
  <si>
    <t>2925</t>
  </si>
  <si>
    <t>2926</t>
  </si>
  <si>
    <t>BRIGIDO</t>
  </si>
  <si>
    <t>2927</t>
  </si>
  <si>
    <t>2928</t>
  </si>
  <si>
    <t>J TRINIDAD</t>
  </si>
  <si>
    <t>2929</t>
  </si>
  <si>
    <t>NABOR</t>
  </si>
  <si>
    <t>NELIDA</t>
  </si>
  <si>
    <t>2930</t>
  </si>
  <si>
    <t>2931</t>
  </si>
  <si>
    <t>FAUSTO SERGIO</t>
  </si>
  <si>
    <t>2932</t>
  </si>
  <si>
    <t>2933</t>
  </si>
  <si>
    <t>TANQUIAN DE ESCOBEDO</t>
  </si>
  <si>
    <t>2934</t>
  </si>
  <si>
    <t>2935</t>
  </si>
  <si>
    <t>2936</t>
  </si>
  <si>
    <t>CARLOS ALBERTO</t>
  </si>
  <si>
    <t>2937</t>
  </si>
  <si>
    <t>2938</t>
  </si>
  <si>
    <t>2939</t>
  </si>
  <si>
    <t>2940</t>
  </si>
  <si>
    <t>2941</t>
  </si>
  <si>
    <t>2942</t>
  </si>
  <si>
    <t>MARIA MAGDALENA</t>
  </si>
  <si>
    <t>2943</t>
  </si>
  <si>
    <t>2944</t>
  </si>
  <si>
    <t>2945</t>
  </si>
  <si>
    <t>2946</t>
  </si>
  <si>
    <t>REBECA</t>
  </si>
  <si>
    <t>2947</t>
  </si>
  <si>
    <t>2948</t>
  </si>
  <si>
    <t>BLANCA ESTELA</t>
  </si>
  <si>
    <t>2949</t>
  </si>
  <si>
    <t>2950</t>
  </si>
  <si>
    <t>2951</t>
  </si>
  <si>
    <t>2952</t>
  </si>
  <si>
    <t>CORTINAS</t>
  </si>
  <si>
    <t>2953</t>
  </si>
  <si>
    <t>2954</t>
  </si>
  <si>
    <t>2955</t>
  </si>
  <si>
    <t>OBANDO</t>
  </si>
  <si>
    <t>2956</t>
  </si>
  <si>
    <t>PORTILLA</t>
  </si>
  <si>
    <t>2957</t>
  </si>
  <si>
    <t>2958</t>
  </si>
  <si>
    <t>2959</t>
  </si>
  <si>
    <t>BLANCA</t>
  </si>
  <si>
    <t>2960</t>
  </si>
  <si>
    <t>DAMIAN</t>
  </si>
  <si>
    <t>2961</t>
  </si>
  <si>
    <t>TROAS</t>
  </si>
  <si>
    <t>2962</t>
  </si>
  <si>
    <t>ZANATA</t>
  </si>
  <si>
    <t>2963</t>
  </si>
  <si>
    <t>XILITLA</t>
  </si>
  <si>
    <t>HERMILIO</t>
  </si>
  <si>
    <t>2964</t>
  </si>
  <si>
    <t>2965</t>
  </si>
  <si>
    <t>2966</t>
  </si>
  <si>
    <t>2967</t>
  </si>
  <si>
    <t>J CLEOFAS</t>
  </si>
  <si>
    <t>2968</t>
  </si>
  <si>
    <t>2969</t>
  </si>
  <si>
    <t>J BLAS</t>
  </si>
  <si>
    <t>2970</t>
  </si>
  <si>
    <t>MARIA ENRIQUETA</t>
  </si>
  <si>
    <t>2971</t>
  </si>
  <si>
    <t>MA SILVESTRA</t>
  </si>
  <si>
    <t>2972</t>
  </si>
  <si>
    <t>ROJO</t>
  </si>
  <si>
    <t>CIRILA</t>
  </si>
  <si>
    <t>2973</t>
  </si>
  <si>
    <t>2974</t>
  </si>
  <si>
    <t>ALBARO</t>
  </si>
  <si>
    <t>2975</t>
  </si>
  <si>
    <t>PABLO JACOB</t>
  </si>
  <si>
    <t>2976</t>
  </si>
  <si>
    <t>MARIA MELANIA</t>
  </si>
  <si>
    <t>2977</t>
  </si>
  <si>
    <t>2978</t>
  </si>
  <si>
    <t>SERRANO</t>
  </si>
  <si>
    <t>2979</t>
  </si>
  <si>
    <t>TERAN</t>
  </si>
  <si>
    <t>GUILLERMINA</t>
  </si>
  <si>
    <t>2980</t>
  </si>
  <si>
    <t>2981</t>
  </si>
  <si>
    <t>2982</t>
  </si>
  <si>
    <t>SILVINO</t>
  </si>
  <si>
    <t>2983</t>
  </si>
  <si>
    <t>NICANOR</t>
  </si>
  <si>
    <t>2984</t>
  </si>
  <si>
    <t>2985</t>
  </si>
  <si>
    <t>GUMERSINDO</t>
  </si>
  <si>
    <t>2986</t>
  </si>
  <si>
    <t>ESTRELLA</t>
  </si>
  <si>
    <t>2987</t>
  </si>
  <si>
    <t>MA FELIX</t>
  </si>
  <si>
    <t>2988</t>
  </si>
  <si>
    <t>ROBELO</t>
  </si>
  <si>
    <t>2989</t>
  </si>
  <si>
    <t>MADRID</t>
  </si>
  <si>
    <t>2990</t>
  </si>
  <si>
    <t>2991</t>
  </si>
  <si>
    <t>2992</t>
  </si>
  <si>
    <t>2993</t>
  </si>
  <si>
    <t>VARGAZ</t>
  </si>
  <si>
    <t>2994</t>
  </si>
  <si>
    <t>2995</t>
  </si>
  <si>
    <t>2996</t>
  </si>
  <si>
    <t>POMPELLO</t>
  </si>
  <si>
    <t>2997</t>
  </si>
  <si>
    <t>2998</t>
  </si>
  <si>
    <t>2999</t>
  </si>
  <si>
    <t>PLASCENCIA</t>
  </si>
  <si>
    <t>LEODEGARIO</t>
  </si>
  <si>
    <t>3000</t>
  </si>
  <si>
    <t>VILLEDA</t>
  </si>
  <si>
    <t>3001</t>
  </si>
  <si>
    <t>BRICIO</t>
  </si>
  <si>
    <t>3002</t>
  </si>
  <si>
    <t>3003</t>
  </si>
  <si>
    <t>3004</t>
  </si>
  <si>
    <t>ROSA MIRIAM</t>
  </si>
  <si>
    <t>3005</t>
  </si>
  <si>
    <t>3006</t>
  </si>
  <si>
    <t>3007</t>
  </si>
  <si>
    <t>3008</t>
  </si>
  <si>
    <t>3009</t>
  </si>
  <si>
    <t>3010</t>
  </si>
  <si>
    <t>3011</t>
  </si>
  <si>
    <t>FERRUZCA</t>
  </si>
  <si>
    <t>3013</t>
  </si>
  <si>
    <t>TITO</t>
  </si>
  <si>
    <t>3014</t>
  </si>
  <si>
    <t>MERCEDES</t>
  </si>
  <si>
    <t>3015</t>
  </si>
  <si>
    <t>MANUEL DE JESUS</t>
  </si>
  <si>
    <t>3016</t>
  </si>
  <si>
    <t>3017</t>
  </si>
  <si>
    <t>3018</t>
  </si>
  <si>
    <t>WENCESLAO</t>
  </si>
  <si>
    <t>3019</t>
  </si>
  <si>
    <t>JOSEFA</t>
  </si>
  <si>
    <t>3020</t>
  </si>
  <si>
    <t>3021</t>
  </si>
  <si>
    <t>3150</t>
  </si>
  <si>
    <t>3023</t>
  </si>
  <si>
    <t>VILLAZANA</t>
  </si>
  <si>
    <t>3024</t>
  </si>
  <si>
    <t>3025</t>
  </si>
  <si>
    <t>3026</t>
  </si>
  <si>
    <t>3027</t>
  </si>
  <si>
    <t>3028</t>
  </si>
  <si>
    <t>TEODULFO</t>
  </si>
  <si>
    <t>3029</t>
  </si>
  <si>
    <t>3030</t>
  </si>
  <si>
    <t>HUMILDAD</t>
  </si>
  <si>
    <t>3031</t>
  </si>
  <si>
    <t>3032</t>
  </si>
  <si>
    <t>3033</t>
  </si>
  <si>
    <t>EDAENA NICOLASA</t>
  </si>
  <si>
    <t>3034</t>
  </si>
  <si>
    <t>3035</t>
  </si>
  <si>
    <t>POSSELT</t>
  </si>
  <si>
    <t>HUGO RUBEN</t>
  </si>
  <si>
    <t>3036</t>
  </si>
  <si>
    <t>GUERRA</t>
  </si>
  <si>
    <t>3037</t>
  </si>
  <si>
    <t>CARVAJAL</t>
  </si>
  <si>
    <t>3038</t>
  </si>
  <si>
    <t>EUFEMIO</t>
  </si>
  <si>
    <t>3039</t>
  </si>
  <si>
    <t>IZAGUIRREZ</t>
  </si>
  <si>
    <t>3040</t>
  </si>
  <si>
    <t>IGLECIA</t>
  </si>
  <si>
    <t>3041</t>
  </si>
  <si>
    <t>IGLESIA</t>
  </si>
  <si>
    <t>ELIEL</t>
  </si>
  <si>
    <t>3042</t>
  </si>
  <si>
    <t>BEATRIZ</t>
  </si>
  <si>
    <t>3043</t>
  </si>
  <si>
    <t>3044</t>
  </si>
  <si>
    <t>J FIDEL</t>
  </si>
  <si>
    <t>3045</t>
  </si>
  <si>
    <t>ENEDINO</t>
  </si>
  <si>
    <t>3046</t>
  </si>
  <si>
    <t>IGLESIAS</t>
  </si>
  <si>
    <t>AUDIAS</t>
  </si>
  <si>
    <t>3047</t>
  </si>
  <si>
    <t>3048</t>
  </si>
  <si>
    <t>3049</t>
  </si>
  <si>
    <t>3050</t>
  </si>
  <si>
    <t>RUTILIO</t>
  </si>
  <si>
    <t>3051</t>
  </si>
  <si>
    <t>3052</t>
  </si>
  <si>
    <t>3053</t>
  </si>
  <si>
    <t>CRISTOVAL</t>
  </si>
  <si>
    <t>3054</t>
  </si>
  <si>
    <t>3055</t>
  </si>
  <si>
    <t>JUAN JESUS</t>
  </si>
  <si>
    <t>3056</t>
  </si>
  <si>
    <t>3057</t>
  </si>
  <si>
    <t>3058</t>
  </si>
  <si>
    <t>3059</t>
  </si>
  <si>
    <t>MARTIMIANO</t>
  </si>
  <si>
    <t>3060</t>
  </si>
  <si>
    <t>ZEPEDA</t>
  </si>
  <si>
    <t>3061</t>
  </si>
  <si>
    <t>BERNAVE</t>
  </si>
  <si>
    <t>3062</t>
  </si>
  <si>
    <t>3063</t>
  </si>
  <si>
    <t>RESCENDIZ</t>
  </si>
  <si>
    <t>JENARO</t>
  </si>
  <si>
    <t>3064</t>
  </si>
  <si>
    <t>3065</t>
  </si>
  <si>
    <t>3066</t>
  </si>
  <si>
    <t>3067</t>
  </si>
  <si>
    <t>BERNON</t>
  </si>
  <si>
    <t>3068</t>
  </si>
  <si>
    <t>CASAREZ</t>
  </si>
  <si>
    <t>PANUNCIO</t>
  </si>
  <si>
    <t>3069</t>
  </si>
  <si>
    <t>FERRUSCA</t>
  </si>
  <si>
    <t>3070</t>
  </si>
  <si>
    <t>3071</t>
  </si>
  <si>
    <t>3072</t>
  </si>
  <si>
    <t>AIDA</t>
  </si>
  <si>
    <t>3073</t>
  </si>
  <si>
    <t>3074</t>
  </si>
  <si>
    <t>3075</t>
  </si>
  <si>
    <t>JOSE ANGEL</t>
  </si>
  <si>
    <t>3076</t>
  </si>
  <si>
    <t>MARIA IRENE</t>
  </si>
  <si>
    <t>3077</t>
  </si>
  <si>
    <t>TIMOTEO</t>
  </si>
  <si>
    <t>3078</t>
  </si>
  <si>
    <t>3079</t>
  </si>
  <si>
    <t>3080</t>
  </si>
  <si>
    <t>3081</t>
  </si>
  <si>
    <t>3082</t>
  </si>
  <si>
    <t>3083</t>
  </si>
  <si>
    <t>3084</t>
  </si>
  <si>
    <t>SERVIN</t>
  </si>
  <si>
    <t>ADRIAN</t>
  </si>
  <si>
    <t>3085</t>
  </si>
  <si>
    <t>3086</t>
  </si>
  <si>
    <t>3087</t>
  </si>
  <si>
    <t>3088</t>
  </si>
  <si>
    <t>CELEDONIO</t>
  </si>
  <si>
    <t>3089</t>
  </si>
  <si>
    <t>3090</t>
  </si>
  <si>
    <t>3091</t>
  </si>
  <si>
    <t>RAYMUNDA</t>
  </si>
  <si>
    <t>3092</t>
  </si>
  <si>
    <t>GUDINO</t>
  </si>
  <si>
    <t>3093</t>
  </si>
  <si>
    <t>3094</t>
  </si>
  <si>
    <t>CEPEDA</t>
  </si>
  <si>
    <t>SIMPLICIO</t>
  </si>
  <si>
    <t>3095</t>
  </si>
  <si>
    <t>CORNEJO</t>
  </si>
  <si>
    <t>3096</t>
  </si>
  <si>
    <t>3097</t>
  </si>
  <si>
    <t>3098</t>
  </si>
  <si>
    <t>ABENINO</t>
  </si>
  <si>
    <t>3099</t>
  </si>
  <si>
    <t>3100</t>
  </si>
  <si>
    <t>3101</t>
  </si>
  <si>
    <t>LILIANA</t>
  </si>
  <si>
    <t>3102</t>
  </si>
  <si>
    <t>3103</t>
  </si>
  <si>
    <t>3104</t>
  </si>
  <si>
    <t>DOROTEA</t>
  </si>
  <si>
    <t>3105</t>
  </si>
  <si>
    <t>3106</t>
  </si>
  <si>
    <t>3110</t>
  </si>
  <si>
    <t>GUDELIA</t>
  </si>
  <si>
    <t>3107</t>
  </si>
  <si>
    <t>3108</t>
  </si>
  <si>
    <t>CASILDA</t>
  </si>
  <si>
    <t>3109</t>
  </si>
  <si>
    <t>LINARES</t>
  </si>
  <si>
    <t>3111</t>
  </si>
  <si>
    <t>3112</t>
  </si>
  <si>
    <t>CASARES</t>
  </si>
  <si>
    <t>ARISTEA</t>
  </si>
  <si>
    <t>3113</t>
  </si>
  <si>
    <t>3114</t>
  </si>
  <si>
    <t>PASTORA</t>
  </si>
  <si>
    <t>3115</t>
  </si>
  <si>
    <t>3117</t>
  </si>
  <si>
    <t>3118</t>
  </si>
  <si>
    <t>3119</t>
  </si>
  <si>
    <t>3120</t>
  </si>
  <si>
    <t>BUENROSTRO</t>
  </si>
  <si>
    <t>3121</t>
  </si>
  <si>
    <t>MENINDEZ</t>
  </si>
  <si>
    <t>3122</t>
  </si>
  <si>
    <t>3123</t>
  </si>
  <si>
    <t>3124</t>
  </si>
  <si>
    <t>FLAVIO</t>
  </si>
  <si>
    <t>3125</t>
  </si>
  <si>
    <t>CORONA</t>
  </si>
  <si>
    <t>3126</t>
  </si>
  <si>
    <t>JOSEFINA</t>
  </si>
  <si>
    <t>3127</t>
  </si>
  <si>
    <t>3128</t>
  </si>
  <si>
    <t>3129</t>
  </si>
  <si>
    <t>ZENDEJAS</t>
  </si>
  <si>
    <t>PELAEZ</t>
  </si>
  <si>
    <t>3130</t>
  </si>
  <si>
    <t>3131</t>
  </si>
  <si>
    <t>TURRUBIATES</t>
  </si>
  <si>
    <t>J CANDELARIO</t>
  </si>
  <si>
    <t>3132</t>
  </si>
  <si>
    <t>3133</t>
  </si>
  <si>
    <t>3134</t>
  </si>
  <si>
    <t>3135</t>
  </si>
  <si>
    <t>CLISERIO</t>
  </si>
  <si>
    <t>3136</t>
  </si>
  <si>
    <t>3137</t>
  </si>
  <si>
    <t>3138</t>
  </si>
  <si>
    <t>SOBERON</t>
  </si>
  <si>
    <t>ALFONSO IGNACIO</t>
  </si>
  <si>
    <t>3139</t>
  </si>
  <si>
    <t>3140</t>
  </si>
  <si>
    <t>3141</t>
  </si>
  <si>
    <t>3142</t>
  </si>
  <si>
    <t>VITE</t>
  </si>
  <si>
    <t>3143</t>
  </si>
  <si>
    <t>LAURIANO</t>
  </si>
  <si>
    <t>3144</t>
  </si>
  <si>
    <t>JORGE RENATO</t>
  </si>
  <si>
    <t>3145</t>
  </si>
  <si>
    <t>3146</t>
  </si>
  <si>
    <t>3147</t>
  </si>
  <si>
    <t>VITHE</t>
  </si>
  <si>
    <t>3148</t>
  </si>
  <si>
    <t>3149</t>
  </si>
  <si>
    <t>MONRROY</t>
  </si>
  <si>
    <t>SIMION</t>
  </si>
  <si>
    <t>0781</t>
  </si>
  <si>
    <t>ARMADILLO DE LOS INFANTE</t>
  </si>
  <si>
    <t>0782</t>
  </si>
  <si>
    <t>0783</t>
  </si>
  <si>
    <t>0784</t>
  </si>
  <si>
    <t>0785</t>
  </si>
  <si>
    <t>VICTOR HUGO</t>
  </si>
  <si>
    <t>0786</t>
  </si>
  <si>
    <t>JOSE TITO</t>
  </si>
  <si>
    <t>0787</t>
  </si>
  <si>
    <t>PATRICIO AGUSTIN</t>
  </si>
  <si>
    <t>0788</t>
  </si>
  <si>
    <t>UGALDE</t>
  </si>
  <si>
    <t>J AGUSTIN</t>
  </si>
  <si>
    <t>0789</t>
  </si>
  <si>
    <t>0790</t>
  </si>
  <si>
    <t>MAIRA ARIANA</t>
  </si>
  <si>
    <t>0791</t>
  </si>
  <si>
    <t>0792</t>
  </si>
  <si>
    <t>0793</t>
  </si>
  <si>
    <t>0794</t>
  </si>
  <si>
    <t>HUMARA</t>
  </si>
  <si>
    <t>ANA GUILLERMINA</t>
  </si>
  <si>
    <t>0795</t>
  </si>
  <si>
    <t>CERRITOS</t>
  </si>
  <si>
    <t>0796</t>
  </si>
  <si>
    <t>0797</t>
  </si>
  <si>
    <t>0798</t>
  </si>
  <si>
    <t>TEODOSIO</t>
  </si>
  <si>
    <t>0799</t>
  </si>
  <si>
    <t>M GREGORIA</t>
  </si>
  <si>
    <t>0800</t>
  </si>
  <si>
    <t>JOSE CIPRIANO CARLOS</t>
  </si>
  <si>
    <t>0801</t>
  </si>
  <si>
    <t>MA DEL SOCORRO</t>
  </si>
  <si>
    <t>0802</t>
  </si>
  <si>
    <t>JUAN GENARO</t>
  </si>
  <si>
    <t>0803</t>
  </si>
  <si>
    <t>CUEVAS</t>
  </si>
  <si>
    <t>0804</t>
  </si>
  <si>
    <t>CARLOS GERARDO</t>
  </si>
  <si>
    <t>0805</t>
  </si>
  <si>
    <t>0806</t>
  </si>
  <si>
    <t>CEBALLOS</t>
  </si>
  <si>
    <t>0807</t>
  </si>
  <si>
    <t>0808</t>
  </si>
  <si>
    <t>FRAGA</t>
  </si>
  <si>
    <t>0809</t>
  </si>
  <si>
    <t>JUAN DE LA CRUZ</t>
  </si>
  <si>
    <t>0810</t>
  </si>
  <si>
    <t>0811</t>
  </si>
  <si>
    <t>0812</t>
  </si>
  <si>
    <t>0813</t>
  </si>
  <si>
    <t>JESUS FRANCISCO</t>
  </si>
  <si>
    <t>0814</t>
  </si>
  <si>
    <t>0815</t>
  </si>
  <si>
    <t>0816</t>
  </si>
  <si>
    <t>0817</t>
  </si>
  <si>
    <t>0818</t>
  </si>
  <si>
    <t>0819</t>
  </si>
  <si>
    <t>MELENDEZ</t>
  </si>
  <si>
    <t>0820</t>
  </si>
  <si>
    <t>0821</t>
  </si>
  <si>
    <t>JOSE ARMANDO</t>
  </si>
  <si>
    <t>0822</t>
  </si>
  <si>
    <t>ESTHELA</t>
  </si>
  <si>
    <t>0823</t>
  </si>
  <si>
    <t>JOSE AMBROSIO</t>
  </si>
  <si>
    <t>0824</t>
  </si>
  <si>
    <t>LEOVIGILDO</t>
  </si>
  <si>
    <t>0825</t>
  </si>
  <si>
    <t>0826</t>
  </si>
  <si>
    <t>0827</t>
  </si>
  <si>
    <t>0828</t>
  </si>
  <si>
    <t>GUADALCAZAR</t>
  </si>
  <si>
    <t>0829</t>
  </si>
  <si>
    <t>0830</t>
  </si>
  <si>
    <t>0831</t>
  </si>
  <si>
    <t>0832</t>
  </si>
  <si>
    <t>0833</t>
  </si>
  <si>
    <t>EUTIQUIO</t>
  </si>
  <si>
    <t>0834</t>
  </si>
  <si>
    <t>0835</t>
  </si>
  <si>
    <t>0836</t>
  </si>
  <si>
    <t>0837</t>
  </si>
  <si>
    <t>0838</t>
  </si>
  <si>
    <t>BERTIN</t>
  </si>
  <si>
    <t>0839</t>
  </si>
  <si>
    <t>0840</t>
  </si>
  <si>
    <t>0841</t>
  </si>
  <si>
    <t>CHICO</t>
  </si>
  <si>
    <t>0842</t>
  </si>
  <si>
    <t>CIRILO GERARDO</t>
  </si>
  <si>
    <t>0843</t>
  </si>
  <si>
    <t>BENIGNO</t>
  </si>
  <si>
    <t>0844</t>
  </si>
  <si>
    <t>0845</t>
  </si>
  <si>
    <t>0846</t>
  </si>
  <si>
    <t>0847</t>
  </si>
  <si>
    <t>LOERA</t>
  </si>
  <si>
    <t>AGUSTIN JAIME</t>
  </si>
  <si>
    <t>0848</t>
  </si>
  <si>
    <t>HORTENCIA</t>
  </si>
  <si>
    <t>0849</t>
  </si>
  <si>
    <t>0850</t>
  </si>
  <si>
    <t>ELOY</t>
  </si>
  <si>
    <t>0851</t>
  </si>
  <si>
    <t>BAÑUELOS</t>
  </si>
  <si>
    <t>0852</t>
  </si>
  <si>
    <t>0853</t>
  </si>
  <si>
    <t>0854</t>
  </si>
  <si>
    <t>COLUNGA</t>
  </si>
  <si>
    <t>0855</t>
  </si>
  <si>
    <t>0856</t>
  </si>
  <si>
    <t>OXCERVANDO</t>
  </si>
  <si>
    <t>0857</t>
  </si>
  <si>
    <t>JOSE DEL SOCORRO</t>
  </si>
  <si>
    <t>0858</t>
  </si>
  <si>
    <t>SAN NICOLAS TOLENTINO</t>
  </si>
  <si>
    <t>LLANAS</t>
  </si>
  <si>
    <t>0859</t>
  </si>
  <si>
    <t>J VENTURA</t>
  </si>
  <si>
    <t>0860</t>
  </si>
  <si>
    <t>0861</t>
  </si>
  <si>
    <t>0862</t>
  </si>
  <si>
    <t>0863</t>
  </si>
  <si>
    <t>0864</t>
  </si>
  <si>
    <t>BALTIERRES</t>
  </si>
  <si>
    <t>0865</t>
  </si>
  <si>
    <t>0866</t>
  </si>
  <si>
    <t>0867</t>
  </si>
  <si>
    <t>BALTIERREZ</t>
  </si>
  <si>
    <t>REMIGIO</t>
  </si>
  <si>
    <t>0868</t>
  </si>
  <si>
    <t>0869</t>
  </si>
  <si>
    <t>0870</t>
  </si>
  <si>
    <t>0871</t>
  </si>
  <si>
    <t>ANDREA</t>
  </si>
  <si>
    <t>0872</t>
  </si>
  <si>
    <t>0873</t>
  </si>
  <si>
    <t>MARIA FELIX</t>
  </si>
  <si>
    <t>0874</t>
  </si>
  <si>
    <t>0875</t>
  </si>
  <si>
    <t>0876</t>
  </si>
  <si>
    <t>0877</t>
  </si>
  <si>
    <t>J ALFREDO</t>
  </si>
  <si>
    <t>0878</t>
  </si>
  <si>
    <t>0879</t>
  </si>
  <si>
    <t>0880</t>
  </si>
  <si>
    <t>MARIA TERESA</t>
  </si>
  <si>
    <t>0881</t>
  </si>
  <si>
    <t>0882</t>
  </si>
  <si>
    <t>JOSE RICARDO</t>
  </si>
  <si>
    <t>0883</t>
  </si>
  <si>
    <t>AGUNDIS</t>
  </si>
  <si>
    <t>0884</t>
  </si>
  <si>
    <t>MUÑIZ</t>
  </si>
  <si>
    <t>0885</t>
  </si>
  <si>
    <t>AVELINA</t>
  </si>
  <si>
    <t>0886</t>
  </si>
  <si>
    <t>JOSE TEOFILO</t>
  </si>
  <si>
    <t>0887</t>
  </si>
  <si>
    <t>0888</t>
  </si>
  <si>
    <t>0889</t>
  </si>
  <si>
    <t>0890</t>
  </si>
  <si>
    <t>ESCOLASTICO</t>
  </si>
  <si>
    <t>0891</t>
  </si>
  <si>
    <t>CONSTANZA</t>
  </si>
  <si>
    <t>0892</t>
  </si>
  <si>
    <t>0893</t>
  </si>
  <si>
    <t>REVILLA</t>
  </si>
  <si>
    <t>0894</t>
  </si>
  <si>
    <t>0895</t>
  </si>
  <si>
    <t>JUAN FERNANDO</t>
  </si>
  <si>
    <t>0896</t>
  </si>
  <si>
    <t>VILLA HIDALGO</t>
  </si>
  <si>
    <t>J ARMANDO</t>
  </si>
  <si>
    <t>0897</t>
  </si>
  <si>
    <t>J CIRILO</t>
  </si>
  <si>
    <t>0898</t>
  </si>
  <si>
    <t>0899</t>
  </si>
  <si>
    <t>0900</t>
  </si>
  <si>
    <t>MARIA ELBA</t>
  </si>
  <si>
    <t>0901</t>
  </si>
  <si>
    <t>0902</t>
  </si>
  <si>
    <t>0903</t>
  </si>
  <si>
    <t>MA ROSA</t>
  </si>
  <si>
    <t>0904</t>
  </si>
  <si>
    <t>GUARDIOLA</t>
  </si>
  <si>
    <t>0905</t>
  </si>
  <si>
    <t>JOSE SANTIAGO</t>
  </si>
  <si>
    <t>0906</t>
  </si>
  <si>
    <t>0907</t>
  </si>
  <si>
    <t>0908</t>
  </si>
  <si>
    <t>YENNIFER</t>
  </si>
  <si>
    <t>0909</t>
  </si>
  <si>
    <t>ALEJO</t>
  </si>
  <si>
    <t>0910</t>
  </si>
  <si>
    <t>0911</t>
  </si>
  <si>
    <t>0912</t>
  </si>
  <si>
    <t>0913</t>
  </si>
  <si>
    <t>HERMINIO</t>
  </si>
  <si>
    <t>0914</t>
  </si>
  <si>
    <t>JOSE PASCUAL</t>
  </si>
  <si>
    <t>0915</t>
  </si>
  <si>
    <t>MORIN</t>
  </si>
  <si>
    <t>0918</t>
  </si>
  <si>
    <t>0919</t>
  </si>
  <si>
    <t>CERINO</t>
  </si>
  <si>
    <t>MONREAL</t>
  </si>
  <si>
    <t>J CRUZ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</si>
  <si>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</si>
  <si>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</si>
  <si>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</si>
  <si>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</si>
  <si>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</si>
  <si>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</si>
  <si>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</si>
  <si>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</si>
  <si>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</si>
  <si>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GRACIA</t>
  </si>
  <si>
    <t>0929</t>
  </si>
  <si>
    <t>0930</t>
  </si>
  <si>
    <t>BERNARDINO</t>
  </si>
  <si>
    <t>0931</t>
  </si>
  <si>
    <t>0932</t>
  </si>
  <si>
    <t>0933</t>
  </si>
  <si>
    <t>LEOS</t>
  </si>
  <si>
    <t>0934</t>
  </si>
  <si>
    <t>0935</t>
  </si>
  <si>
    <t>0936</t>
  </si>
  <si>
    <t>REBOLLOSO</t>
  </si>
  <si>
    <t>0937</t>
  </si>
  <si>
    <t>0938</t>
  </si>
  <si>
    <t>0939</t>
  </si>
  <si>
    <t>MARIA JUANA</t>
  </si>
  <si>
    <t>0940</t>
  </si>
  <si>
    <t>0941</t>
  </si>
  <si>
    <t>0942</t>
  </si>
  <si>
    <t>SIDRONIO</t>
  </si>
  <si>
    <t>0943</t>
  </si>
  <si>
    <t>JAIME JESUS</t>
  </si>
  <si>
    <t>0944</t>
  </si>
  <si>
    <t>JORGE OMAR</t>
  </si>
  <si>
    <t>0945</t>
  </si>
  <si>
    <t>0946</t>
  </si>
  <si>
    <t>ROBOLLOSO</t>
  </si>
  <si>
    <t>MARIA REFUGIO</t>
  </si>
  <si>
    <t>0947</t>
  </si>
  <si>
    <t>0948</t>
  </si>
  <si>
    <t>0949</t>
  </si>
  <si>
    <t>JOSE ANASTASIO</t>
  </si>
  <si>
    <t>0950</t>
  </si>
  <si>
    <t>0951</t>
  </si>
  <si>
    <t>0952</t>
  </si>
  <si>
    <t>J PABLO</t>
  </si>
  <si>
    <t>0953</t>
  </si>
  <si>
    <t>0954</t>
  </si>
  <si>
    <t>MARIA MARGARITA</t>
  </si>
  <si>
    <t>0955</t>
  </si>
  <si>
    <t>JOSE SALOME</t>
  </si>
  <si>
    <t>0956</t>
  </si>
  <si>
    <t>JOSE TEODOSIO</t>
  </si>
  <si>
    <t>0957</t>
  </si>
  <si>
    <t>0958</t>
  </si>
  <si>
    <t>JOSE ACASIO</t>
  </si>
  <si>
    <t>0959</t>
  </si>
  <si>
    <t>MARIA ADELAIDA</t>
  </si>
  <si>
    <t>0960</t>
  </si>
  <si>
    <t>JOSE SOTERO</t>
  </si>
  <si>
    <t>0961</t>
  </si>
  <si>
    <t>ANSELMO</t>
  </si>
  <si>
    <t>0962</t>
  </si>
  <si>
    <t>0963</t>
  </si>
  <si>
    <t>ABUNDIO</t>
  </si>
  <si>
    <t>0964</t>
  </si>
  <si>
    <t>LEURA</t>
  </si>
  <si>
    <t>TEOFILA</t>
  </si>
  <si>
    <t>0965</t>
  </si>
  <si>
    <t>0966</t>
  </si>
  <si>
    <t>SALOME</t>
  </si>
  <si>
    <t>0967</t>
  </si>
  <si>
    <t>0968</t>
  </si>
  <si>
    <t>0969</t>
  </si>
  <si>
    <t>TEODULO</t>
  </si>
  <si>
    <t>0970</t>
  </si>
  <si>
    <t>0971</t>
  </si>
  <si>
    <t>0972</t>
  </si>
  <si>
    <t>0973</t>
  </si>
  <si>
    <t>0974</t>
  </si>
  <si>
    <t>VICTORIANO</t>
  </si>
  <si>
    <t>0975</t>
  </si>
  <si>
    <t>0976</t>
  </si>
  <si>
    <t>0977</t>
  </si>
  <si>
    <t>0978</t>
  </si>
  <si>
    <t>0979</t>
  </si>
  <si>
    <t>0980</t>
  </si>
  <si>
    <t>HILARIA</t>
  </si>
  <si>
    <t>0981</t>
  </si>
  <si>
    <t>MARIA RAQUEL</t>
  </si>
  <si>
    <t>0982</t>
  </si>
  <si>
    <t>RICARDO CESAR</t>
  </si>
  <si>
    <t>0983</t>
  </si>
  <si>
    <t>MARIA MARCELINA</t>
  </si>
  <si>
    <t>0984</t>
  </si>
  <si>
    <t>0985</t>
  </si>
  <si>
    <t>0986</t>
  </si>
  <si>
    <t>SOLEDAD DE GRACIANO SANCHEZ</t>
  </si>
  <si>
    <t>0987</t>
  </si>
  <si>
    <t>0988</t>
  </si>
  <si>
    <t>CENOVIO</t>
  </si>
  <si>
    <t>0989</t>
  </si>
  <si>
    <t>0990</t>
  </si>
  <si>
    <t>JOSE VICTOR</t>
  </si>
  <si>
    <t>0991</t>
  </si>
  <si>
    <t>MONSIVAIS</t>
  </si>
  <si>
    <t>1 de 1</t>
  </si>
  <si>
    <t>0992</t>
  </si>
  <si>
    <t>0993</t>
  </si>
  <si>
    <t>0994</t>
  </si>
  <si>
    <t>QUIJADA</t>
  </si>
  <si>
    <t>0995</t>
  </si>
  <si>
    <t>0996</t>
  </si>
  <si>
    <t>REINEL</t>
  </si>
  <si>
    <t>0997</t>
  </si>
  <si>
    <t>0998</t>
  </si>
  <si>
    <t>0999</t>
  </si>
  <si>
    <t>FREDI</t>
  </si>
  <si>
    <t>1000</t>
  </si>
  <si>
    <t>1001</t>
  </si>
  <si>
    <t>1002</t>
  </si>
  <si>
    <t>1003</t>
  </si>
  <si>
    <t>COVARRUBIAS</t>
  </si>
  <si>
    <t>1004</t>
  </si>
  <si>
    <t>1005</t>
  </si>
  <si>
    <t>BARBA</t>
  </si>
  <si>
    <t>JESUS RAMON</t>
  </si>
  <si>
    <t>2025</t>
  </si>
  <si>
    <t>2026</t>
  </si>
  <si>
    <t>2027</t>
  </si>
  <si>
    <t>2028</t>
  </si>
  <si>
    <t>ALCANTARA</t>
  </si>
  <si>
    <t>2029</t>
  </si>
  <si>
    <t>LEONOR</t>
  </si>
  <si>
    <t>2030</t>
  </si>
  <si>
    <t>2031</t>
  </si>
  <si>
    <t>2032</t>
  </si>
  <si>
    <t>2033</t>
  </si>
  <si>
    <t>PABLO DE LA CRUZ</t>
  </si>
  <si>
    <t>2034</t>
  </si>
  <si>
    <t>ERIC</t>
  </si>
  <si>
    <t>2035</t>
  </si>
  <si>
    <t>2036</t>
  </si>
  <si>
    <t>TIMOTEO ESTEBAN</t>
  </si>
  <si>
    <t>LO PAGADO</t>
  </si>
  <si>
    <t>2090 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</si>
</sst>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rgb="FF2E6339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theme="9" tint="-0.499984740745262"/>
      </left>
      <right style="dotted">
        <color theme="9" tint="-0.499984740745262"/>
      </right>
      <top style="dotted">
        <color theme="9" tint="-0.499984740745262"/>
      </top>
      <bottom style="dotted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 style="medium">
        <color indexed="64"/>
      </top>
      <bottom style="dotted">
        <color theme="9" tint="-0.49998474074526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164" fontId="7" fillId="0" borderId="3" xfId="1" applyFont="1" applyBorder="1" applyAlignment="1">
      <alignment horizontal="left" vertical="center"/>
    </xf>
    <xf numFmtId="14" fontId="0" fillId="0" borderId="5" xfId="0" applyNumberFormat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7" fillId="0" borderId="6" xfId="3" applyFont="1" applyBorder="1" applyAlignment="1">
      <alignment vertical="center"/>
    </xf>
    <xf numFmtId="164" fontId="6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0" xfId="0" applyNumberFormat="1"/>
    <xf numFmtId="0" fontId="2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335935</xdr:colOff>
      <xdr:row>6</xdr:row>
      <xdr:rowOff>28575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81DA5A61-F144-48D8-8399-F73852CEE9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64285" b="-1775"/>
        <a:stretch/>
      </xdr:blipFill>
      <xdr:spPr bwMode="auto">
        <a:xfrm>
          <a:off x="0" y="142875"/>
          <a:ext cx="259336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57149</xdr:rowOff>
    </xdr:from>
    <xdr:to>
      <xdr:col>6</xdr:col>
      <xdr:colOff>1292680</xdr:colOff>
      <xdr:row>5</xdr:row>
      <xdr:rowOff>142874</xdr:rowOff>
    </xdr:to>
    <xdr:pic>
      <xdr:nvPicPr>
        <xdr:cNvPr id="3" name="Imagen 2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E9E0696A-252B-4453-AB4D-3C2F2A1009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98" t="50887" r="29489" b="-1775"/>
        <a:stretch/>
      </xdr:blipFill>
      <xdr:spPr bwMode="auto">
        <a:xfrm>
          <a:off x="7903709" y="57149"/>
          <a:ext cx="1731850" cy="1021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1%20-%20Catorc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0%20-%20Vanega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1%20-%20Venad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2%20-%20Villa%20de%20Arist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3%20-%20Villa%20de%20Arriag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4%20-%20Villa%20de%20Ramo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5%20-%20Villa%20de%20Rey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16%20-%20Zaragoz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2%20-%20Ced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3%20-%20Cerro%20de%20San%20Pedr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4%20-%20Cd%20del%20Mai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5%20-%20Mexquit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6%20-%20Salina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7%20-%20Santa%20Ma%20del%20Ri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8%20-%20Santo%20Doming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OS\Documents\Nueva%20carpeta\Etapa%2007\09%20-%20Tierra%20Nue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atos"/>
      <sheetName val="NOMINA_FINAL"/>
      <sheetName val="Ñ"/>
      <sheetName val="Resumen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>
        <row r="1">
          <cell r="A1">
            <v>0</v>
          </cell>
          <cell r="B1">
            <v>0</v>
          </cell>
        </row>
        <row r="2">
          <cell r="A2" t="str">
            <v>COMPONENTE APOYOS DIRECTOS</v>
          </cell>
          <cell r="B2">
            <v>0</v>
          </cell>
        </row>
        <row r="3">
          <cell r="A3" t="str">
            <v>PROGRAMA DE APOYO A PEQUEÑOS PRODUCTORES</v>
          </cell>
          <cell r="B3">
            <v>0</v>
          </cell>
        </row>
        <row r="4">
          <cell r="A4" t="str">
            <v>AFECTADOS POR SINIESTROS AGROPECUARIOS (PAPPASA) 2023</v>
          </cell>
          <cell r="B4">
            <v>0</v>
          </cell>
        </row>
        <row r="5">
          <cell r="A5" t="str">
            <v>MUNICIPIO SAN CIRO DE ACOSTA, S.L.P.</v>
          </cell>
          <cell r="B5">
            <v>0</v>
          </cell>
        </row>
        <row r="6">
          <cell r="A6">
            <v>0</v>
          </cell>
          <cell r="B6">
            <v>0</v>
          </cell>
        </row>
        <row r="7">
          <cell r="A7" t="str">
            <v>No. CHEQUE</v>
          </cell>
          <cell r="B7" t="str">
            <v xml:space="preserve">MUNICIPIO  </v>
          </cell>
        </row>
        <row r="8">
          <cell r="A8" t="str">
            <v>0001</v>
          </cell>
          <cell r="B8" t="str">
            <v>CIUDAD VALLES</v>
          </cell>
        </row>
        <row r="9">
          <cell r="A9" t="str">
            <v>0002</v>
          </cell>
          <cell r="B9" t="str">
            <v>CIUDAD VALLES</v>
          </cell>
        </row>
        <row r="10">
          <cell r="A10" t="str">
            <v>0003</v>
          </cell>
          <cell r="B10" t="str">
            <v>CIUDAD VALLES</v>
          </cell>
        </row>
        <row r="11">
          <cell r="A11" t="str">
            <v>0004</v>
          </cell>
          <cell r="B11" t="str">
            <v>CIUDAD VALLES</v>
          </cell>
        </row>
        <row r="12">
          <cell r="A12" t="str">
            <v>0005</v>
          </cell>
          <cell r="B12" t="str">
            <v>CIUDAD VALLES</v>
          </cell>
        </row>
        <row r="13">
          <cell r="A13" t="str">
            <v>0006</v>
          </cell>
          <cell r="B13" t="str">
            <v>CIUDAD VALLES</v>
          </cell>
        </row>
        <row r="14">
          <cell r="A14" t="str">
            <v>0007</v>
          </cell>
          <cell r="B14" t="str">
            <v>CIUDAD VALLES</v>
          </cell>
        </row>
        <row r="15">
          <cell r="A15" t="str">
            <v>0008</v>
          </cell>
          <cell r="B15" t="str">
            <v>CIUDAD VALLES</v>
          </cell>
        </row>
        <row r="16">
          <cell r="A16" t="str">
            <v>0009</v>
          </cell>
          <cell r="B16" t="str">
            <v>CIUDAD VALLES</v>
          </cell>
        </row>
        <row r="17">
          <cell r="A17" t="str">
            <v>0010</v>
          </cell>
          <cell r="B17" t="str">
            <v>CIUDAD VALLES</v>
          </cell>
        </row>
        <row r="18">
          <cell r="A18" t="str">
            <v>0011</v>
          </cell>
          <cell r="B18" t="str">
            <v>CIUDAD VALLES</v>
          </cell>
        </row>
        <row r="19">
          <cell r="A19" t="str">
            <v>0012</v>
          </cell>
          <cell r="B19" t="str">
            <v>CIUDAD VALLES</v>
          </cell>
        </row>
        <row r="20">
          <cell r="A20" t="str">
            <v>0013</v>
          </cell>
          <cell r="B20" t="str">
            <v>CIUDAD VALLES</v>
          </cell>
        </row>
        <row r="21">
          <cell r="A21" t="str">
            <v>0014</v>
          </cell>
          <cell r="B21" t="str">
            <v>CIUDAD VALLES</v>
          </cell>
        </row>
        <row r="22">
          <cell r="A22" t="str">
            <v>0015</v>
          </cell>
          <cell r="B22" t="str">
            <v>CIUDAD VALLES</v>
          </cell>
        </row>
        <row r="23">
          <cell r="A23" t="str">
            <v>0016</v>
          </cell>
          <cell r="B23" t="str">
            <v>CIUDAD VALLES</v>
          </cell>
        </row>
        <row r="24">
          <cell r="A24" t="str">
            <v>0017</v>
          </cell>
          <cell r="B24" t="str">
            <v>CIUDAD VALLES</v>
          </cell>
        </row>
        <row r="25">
          <cell r="A25" t="str">
            <v>0018</v>
          </cell>
          <cell r="B25" t="str">
            <v>CIUDAD VALLES</v>
          </cell>
        </row>
        <row r="26">
          <cell r="A26" t="str">
            <v>0019</v>
          </cell>
          <cell r="B26" t="str">
            <v>CIUDAD VALLES</v>
          </cell>
        </row>
        <row r="27">
          <cell r="A27" t="str">
            <v>0020</v>
          </cell>
          <cell r="B27" t="str">
            <v>CIUDAD VALLES</v>
          </cell>
        </row>
        <row r="28">
          <cell r="A28" t="str">
            <v>0021</v>
          </cell>
          <cell r="B28" t="str">
            <v>CIUDAD VALLES</v>
          </cell>
        </row>
        <row r="29">
          <cell r="A29" t="str">
            <v>0022</v>
          </cell>
          <cell r="B29" t="str">
            <v>CIUDAD VALLES</v>
          </cell>
        </row>
        <row r="30">
          <cell r="A30" t="str">
            <v>0023</v>
          </cell>
          <cell r="B30" t="str">
            <v>CIUDAD VALLES</v>
          </cell>
        </row>
        <row r="31">
          <cell r="A31" t="str">
            <v>0024</v>
          </cell>
          <cell r="B31" t="str">
            <v>CIUDAD VALLES</v>
          </cell>
        </row>
        <row r="32">
          <cell r="A32" t="str">
            <v>0025</v>
          </cell>
          <cell r="B32" t="str">
            <v>CIUDAD VALLES</v>
          </cell>
        </row>
        <row r="33">
          <cell r="A33" t="str">
            <v>0026</v>
          </cell>
          <cell r="B33" t="str">
            <v>CIUDAD VALLES</v>
          </cell>
        </row>
        <row r="34">
          <cell r="A34" t="str">
            <v>0027</v>
          </cell>
          <cell r="B34" t="str">
            <v>CIUDAD VALLES</v>
          </cell>
        </row>
        <row r="35">
          <cell r="A35" t="str">
            <v>0028</v>
          </cell>
          <cell r="B35" t="str">
            <v>CIUDAD VALLES</v>
          </cell>
        </row>
        <row r="36">
          <cell r="A36" t="str">
            <v>0029</v>
          </cell>
          <cell r="B36" t="str">
            <v>CIUDAD VALLES</v>
          </cell>
        </row>
        <row r="37">
          <cell r="A37" t="str">
            <v>0030</v>
          </cell>
          <cell r="B37" t="str">
            <v>CIUDAD VALLES</v>
          </cell>
        </row>
        <row r="38">
          <cell r="A38" t="str">
            <v>0031</v>
          </cell>
          <cell r="B38" t="str">
            <v>CIUDAD VALLES</v>
          </cell>
        </row>
        <row r="39">
          <cell r="A39" t="str">
            <v>0032</v>
          </cell>
          <cell r="B39" t="str">
            <v>CIUDAD VALLES</v>
          </cell>
        </row>
        <row r="40">
          <cell r="A40" t="str">
            <v>0033</v>
          </cell>
          <cell r="B40" t="str">
            <v>CIUDAD VALLES</v>
          </cell>
        </row>
        <row r="41">
          <cell r="A41" t="str">
            <v>0034</v>
          </cell>
          <cell r="B41" t="str">
            <v>CIUDAD VALLES</v>
          </cell>
        </row>
        <row r="42">
          <cell r="A42" t="str">
            <v>0035</v>
          </cell>
          <cell r="B42" t="str">
            <v>CIUDAD VALLES</v>
          </cell>
        </row>
        <row r="43">
          <cell r="A43" t="str">
            <v>0036</v>
          </cell>
          <cell r="B43" t="str">
            <v>CIUDAD VALLES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FINAL"/>
      <sheetName val="Ñ"/>
      <sheetName val="Resumen"/>
      <sheetName val="BaseDatos"/>
      <sheetName val="Hoja1"/>
      <sheetName val="CONTPAQ i® Bancos (Benefic)"/>
      <sheetName val="CONTPAQ i® Bancos (Reportes)"/>
      <sheetName val="Carpetas"/>
      <sheetName val="CuentasBancarias"/>
    </sheetNames>
    <sheetDataSet>
      <sheetData sheetId="0" refreshError="1"/>
      <sheetData sheetId="1" refreshError="1">
        <row r="1">
          <cell r="A1" t="str">
            <v>APELLIDOS CON Ñ SIN TILDE</v>
          </cell>
          <cell r="B1" t="str">
            <v>APELLIDOS CON Ñ</v>
          </cell>
        </row>
        <row r="2">
          <cell r="A2" t="str">
            <v>ACUNA</v>
          </cell>
          <cell r="B2" t="str">
            <v>ACUÑA</v>
          </cell>
        </row>
        <row r="3">
          <cell r="A3" t="str">
            <v>AGUINAGA</v>
          </cell>
          <cell r="B3" t="str">
            <v>AGUIÑAGA</v>
          </cell>
        </row>
        <row r="4">
          <cell r="A4" t="str">
            <v>BANUELAS</v>
          </cell>
          <cell r="B4" t="str">
            <v>BAÑUELAS</v>
          </cell>
        </row>
        <row r="5">
          <cell r="A5" t="str">
            <v>BANUELOS</v>
          </cell>
          <cell r="B5" t="str">
            <v>BAÑUELOS</v>
          </cell>
        </row>
        <row r="6">
          <cell r="A6" t="str">
            <v>BOLANOS</v>
          </cell>
          <cell r="B6" t="str">
            <v>BOLAÑOS</v>
          </cell>
        </row>
        <row r="7">
          <cell r="A7" t="str">
            <v>BRICENO</v>
          </cell>
          <cell r="B7" t="str">
            <v>BRICEÑO</v>
          </cell>
        </row>
        <row r="8">
          <cell r="A8" t="str">
            <v>BRISENO</v>
          </cell>
          <cell r="B8" t="str">
            <v>BRISEÑO</v>
          </cell>
        </row>
        <row r="9">
          <cell r="A9" t="str">
            <v>CASTANEDA</v>
          </cell>
          <cell r="B9" t="str">
            <v>CASTAÑEDA</v>
          </cell>
        </row>
        <row r="10">
          <cell r="A10" t="str">
            <v>CASTANON</v>
          </cell>
          <cell r="B10" t="str">
            <v>CASTAÑON</v>
          </cell>
        </row>
        <row r="11">
          <cell r="A11" t="str">
            <v>CATANO</v>
          </cell>
          <cell r="B11" t="str">
            <v>CATAÑO</v>
          </cell>
        </row>
        <row r="12">
          <cell r="A12" t="str">
            <v>CHARQUENO</v>
          </cell>
          <cell r="B12" t="str">
            <v>CHARQUEÑO</v>
          </cell>
        </row>
        <row r="13">
          <cell r="A13" t="str">
            <v>DONES</v>
          </cell>
          <cell r="B13" t="str">
            <v>DOÑES</v>
          </cell>
        </row>
        <row r="14">
          <cell r="A14" t="str">
            <v>DONEZ</v>
          </cell>
          <cell r="B14" t="str">
            <v>DOÑEZ</v>
          </cell>
        </row>
        <row r="15">
          <cell r="A15" t="str">
            <v>DUENAS</v>
          </cell>
          <cell r="B15" t="str">
            <v>DUEÑAS</v>
          </cell>
        </row>
        <row r="16">
          <cell r="A16" t="str">
            <v>ESCARENO</v>
          </cell>
          <cell r="B16" t="str">
            <v>ESCAREÑO</v>
          </cell>
        </row>
        <row r="17">
          <cell r="A17" t="str">
            <v>ESPANA</v>
          </cell>
          <cell r="B17" t="str">
            <v>ESPAÑA</v>
          </cell>
        </row>
        <row r="18">
          <cell r="A18" t="str">
            <v>GUDINO</v>
          </cell>
          <cell r="B18" t="str">
            <v>GUDIÑO</v>
          </cell>
        </row>
        <row r="19">
          <cell r="A19" t="str">
            <v>IBANES</v>
          </cell>
          <cell r="B19" t="str">
            <v>IBAÑES</v>
          </cell>
        </row>
        <row r="20">
          <cell r="A20" t="str">
            <v>IBANEZ</v>
          </cell>
          <cell r="B20" t="str">
            <v>IBAÑEZ</v>
          </cell>
        </row>
        <row r="21">
          <cell r="A21" t="str">
            <v>IPINA</v>
          </cell>
          <cell r="B21" t="str">
            <v>IPIÑA</v>
          </cell>
        </row>
        <row r="22">
          <cell r="A22" t="str">
            <v>MAGANA</v>
          </cell>
          <cell r="B22" t="str">
            <v>MAGAÑA</v>
          </cell>
        </row>
        <row r="23">
          <cell r="A23" t="str">
            <v>MARFILENO</v>
          </cell>
          <cell r="B23" t="str">
            <v>MARFILEÑO</v>
          </cell>
        </row>
        <row r="24">
          <cell r="A24" t="str">
            <v>MONTANEZ</v>
          </cell>
          <cell r="B24" t="str">
            <v>MONTAÑEZ</v>
          </cell>
        </row>
        <row r="25">
          <cell r="A25" t="str">
            <v>MUNIS</v>
          </cell>
          <cell r="B25" t="str">
            <v>MUÑIS</v>
          </cell>
        </row>
        <row r="26">
          <cell r="A26" t="str">
            <v>MUNIZ</v>
          </cell>
          <cell r="B26" t="str">
            <v>MUÑIZ</v>
          </cell>
        </row>
        <row r="27">
          <cell r="A27" t="str">
            <v>MUNOS</v>
          </cell>
          <cell r="B27" t="str">
            <v>MUÑOS</v>
          </cell>
        </row>
        <row r="28">
          <cell r="A28" t="str">
            <v>MUNOZ</v>
          </cell>
          <cell r="B28" t="str">
            <v>MUÑOZ</v>
          </cell>
        </row>
        <row r="29">
          <cell r="A29" t="str">
            <v>NINO</v>
          </cell>
          <cell r="B29" t="str">
            <v>NIÑO</v>
          </cell>
        </row>
        <row r="30">
          <cell r="A30" t="str">
            <v>NUNES</v>
          </cell>
          <cell r="B30" t="str">
            <v>NUÑES</v>
          </cell>
        </row>
        <row r="31">
          <cell r="A31" t="str">
            <v>NUNEZ</v>
          </cell>
          <cell r="B31" t="str">
            <v>NUÑEZ</v>
          </cell>
        </row>
        <row r="32">
          <cell r="A32" t="str">
            <v>PATINO</v>
          </cell>
          <cell r="B32" t="str">
            <v>PATIÑO</v>
          </cell>
        </row>
        <row r="33">
          <cell r="A33" t="str">
            <v>PENA</v>
          </cell>
          <cell r="B33" t="str">
            <v>PEÑA</v>
          </cell>
        </row>
        <row r="34">
          <cell r="A34" t="str">
            <v>PINA</v>
          </cell>
          <cell r="B34" t="str">
            <v>PIÑA</v>
          </cell>
        </row>
        <row r="35">
          <cell r="A35" t="str">
            <v>QUINONES</v>
          </cell>
          <cell r="B35" t="str">
            <v>QUIÑONES</v>
          </cell>
        </row>
        <row r="36">
          <cell r="A36" t="str">
            <v>QUINONEZ</v>
          </cell>
          <cell r="B36" t="str">
            <v>QUIÑONEZ</v>
          </cell>
        </row>
        <row r="37">
          <cell r="A37" t="str">
            <v>SALDANA</v>
          </cell>
          <cell r="B37" t="str">
            <v>SALDAÑA</v>
          </cell>
        </row>
        <row r="38">
          <cell r="A38" t="str">
            <v>TISCARENO</v>
          </cell>
          <cell r="B38" t="str">
            <v>TISCAREÑO</v>
          </cell>
        </row>
        <row r="39">
          <cell r="A39" t="str">
            <v>TREVINO</v>
          </cell>
          <cell r="B39" t="str">
            <v>TREVIÑO</v>
          </cell>
        </row>
        <row r="40">
          <cell r="A40" t="str">
            <v>YANEZ</v>
          </cell>
          <cell r="B40" t="str">
            <v>YAÑEZ</v>
          </cell>
        </row>
        <row r="41">
          <cell r="A41" t="str">
            <v>YPINA</v>
          </cell>
          <cell r="B41" t="str">
            <v>YPIÑA</v>
          </cell>
        </row>
        <row r="42">
          <cell r="A42" t="str">
            <v>ZERMENO</v>
          </cell>
          <cell r="B42" t="str">
            <v>ZERMEÑO</v>
          </cell>
        </row>
        <row r="43">
          <cell r="A43" t="str">
            <v>ZUNIGA</v>
          </cell>
          <cell r="B43" t="str">
            <v>ZUÑIGA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8"/>
  <sheetViews>
    <sheetView tabSelected="1" zoomScale="112" zoomScaleNormal="112" workbookViewId="0">
      <selection activeCell="AG7" sqref="AG7"/>
    </sheetView>
  </sheetViews>
  <sheetFormatPr baseColWidth="10" defaultRowHeight="15" x14ac:dyDescent="0.25"/>
  <cols>
    <col min="1" max="1" width="9.85546875" customWidth="1"/>
    <col min="2" max="2" width="24" customWidth="1"/>
    <col min="3" max="3" width="24.42578125" customWidth="1"/>
    <col min="4" max="4" width="23.5703125" customWidth="1"/>
    <col min="5" max="5" width="25.5703125" customWidth="1"/>
    <col min="6" max="6" width="17.7109375" customWidth="1"/>
    <col min="7" max="7" width="20.28515625" customWidth="1"/>
    <col min="8" max="30" width="0" hidden="1" customWidth="1"/>
  </cols>
  <sheetData>
    <row r="1" spans="1:8" ht="15" customHeight="1" x14ac:dyDescent="0.25">
      <c r="A1" s="25"/>
      <c r="B1" s="25"/>
      <c r="C1" s="25"/>
      <c r="D1" s="25"/>
      <c r="E1" s="25"/>
      <c r="F1" s="25"/>
      <c r="G1" s="25"/>
    </row>
    <row r="2" spans="1:8" ht="15" customHeight="1" x14ac:dyDescent="0.25">
      <c r="A2" s="25" t="s">
        <v>0</v>
      </c>
      <c r="B2" s="25"/>
      <c r="C2" s="25"/>
      <c r="D2" s="25"/>
      <c r="E2" s="25"/>
      <c r="F2" s="25"/>
      <c r="G2" s="25"/>
    </row>
    <row r="3" spans="1:8" ht="15" customHeight="1" x14ac:dyDescent="0.25">
      <c r="A3" s="25" t="s">
        <v>1</v>
      </c>
      <c r="B3" s="25"/>
      <c r="C3" s="25"/>
      <c r="D3" s="25"/>
      <c r="E3" s="25"/>
      <c r="F3" s="25"/>
      <c r="G3" s="25"/>
    </row>
    <row r="4" spans="1:8" ht="15" customHeight="1" x14ac:dyDescent="0.25">
      <c r="A4" s="25" t="s">
        <v>2</v>
      </c>
      <c r="B4" s="25"/>
      <c r="C4" s="25"/>
      <c r="D4" s="25"/>
      <c r="E4" s="25"/>
      <c r="F4" s="25"/>
      <c r="G4" s="25"/>
    </row>
    <row r="5" spans="1:8" ht="15" customHeight="1" x14ac:dyDescent="0.25">
      <c r="A5" s="25" t="s">
        <v>3783</v>
      </c>
      <c r="B5" s="25"/>
      <c r="C5" s="25"/>
      <c r="D5" s="25"/>
      <c r="E5" s="25"/>
      <c r="F5" s="25"/>
      <c r="G5" s="25"/>
    </row>
    <row r="6" spans="1:8" ht="25.5" customHeight="1" thickBot="1" x14ac:dyDescent="0.3">
      <c r="A6" s="1"/>
      <c r="B6" s="1"/>
      <c r="C6" s="1"/>
      <c r="D6" s="1"/>
      <c r="E6" s="1"/>
      <c r="F6" s="1"/>
      <c r="G6" s="1"/>
    </row>
    <row r="7" spans="1:8" ht="33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9" t="s">
        <v>594</v>
      </c>
    </row>
    <row r="8" spans="1:8" ht="21" customHeight="1" x14ac:dyDescent="0.25">
      <c r="A8" s="4" t="s">
        <v>607</v>
      </c>
      <c r="B8" s="5" t="s">
        <v>608</v>
      </c>
      <c r="C8" s="6" t="s">
        <v>24</v>
      </c>
      <c r="D8" s="6" t="s">
        <v>609</v>
      </c>
      <c r="E8" s="6" t="s">
        <v>610</v>
      </c>
      <c r="F8" s="7">
        <v>20</v>
      </c>
      <c r="G8" s="8">
        <f>F8*250</f>
        <v>5000</v>
      </c>
    </row>
    <row r="9" spans="1:8" ht="21" customHeight="1" x14ac:dyDescent="0.25">
      <c r="A9" s="4" t="s">
        <v>611</v>
      </c>
      <c r="B9" s="5" t="s">
        <v>608</v>
      </c>
      <c r="C9" s="6" t="s">
        <v>612</v>
      </c>
      <c r="D9" s="6" t="s">
        <v>613</v>
      </c>
      <c r="E9" s="6" t="s">
        <v>614</v>
      </c>
      <c r="F9" s="7">
        <v>15</v>
      </c>
      <c r="G9" s="8">
        <f>F9*250</f>
        <v>3750</v>
      </c>
    </row>
    <row r="10" spans="1:8" ht="21" customHeight="1" x14ac:dyDescent="0.25">
      <c r="A10" s="4" t="s">
        <v>615</v>
      </c>
      <c r="B10" s="5" t="s">
        <v>608</v>
      </c>
      <c r="C10" s="6" t="s">
        <v>320</v>
      </c>
      <c r="D10" s="6" t="s">
        <v>59</v>
      </c>
      <c r="E10" s="6" t="s">
        <v>616</v>
      </c>
      <c r="F10" s="7">
        <v>15</v>
      </c>
      <c r="G10" s="8">
        <f t="shared" ref="G10:G96" si="0">F10*250</f>
        <v>3750</v>
      </c>
    </row>
    <row r="11" spans="1:8" ht="21" customHeight="1" x14ac:dyDescent="0.25">
      <c r="A11" s="4" t="s">
        <v>617</v>
      </c>
      <c r="B11" s="5" t="s">
        <v>608</v>
      </c>
      <c r="C11" s="6" t="s">
        <v>175</v>
      </c>
      <c r="D11" s="6" t="s">
        <v>179</v>
      </c>
      <c r="E11" s="6" t="s">
        <v>148</v>
      </c>
      <c r="F11" s="7">
        <v>8</v>
      </c>
      <c r="G11" s="8">
        <f t="shared" si="0"/>
        <v>2000</v>
      </c>
    </row>
    <row r="12" spans="1:8" ht="21" customHeight="1" x14ac:dyDescent="0.25">
      <c r="A12" s="4" t="s">
        <v>618</v>
      </c>
      <c r="B12" s="5" t="s">
        <v>608</v>
      </c>
      <c r="C12" s="6" t="s">
        <v>223</v>
      </c>
      <c r="D12" s="6" t="s">
        <v>59</v>
      </c>
      <c r="E12" s="6" t="s">
        <v>619</v>
      </c>
      <c r="F12" s="7">
        <v>9</v>
      </c>
      <c r="G12" s="8">
        <f t="shared" si="0"/>
        <v>2250</v>
      </c>
    </row>
    <row r="13" spans="1:8" ht="21" customHeight="1" x14ac:dyDescent="0.25">
      <c r="A13" s="4" t="s">
        <v>620</v>
      </c>
      <c r="B13" s="5" t="s">
        <v>608</v>
      </c>
      <c r="C13" s="6" t="s">
        <v>21</v>
      </c>
      <c r="D13" s="6" t="s">
        <v>21</v>
      </c>
      <c r="E13" s="6" t="s">
        <v>121</v>
      </c>
      <c r="F13" s="7">
        <v>10</v>
      </c>
      <c r="G13" s="8">
        <f t="shared" si="0"/>
        <v>2500</v>
      </c>
    </row>
    <row r="14" spans="1:8" ht="21" customHeight="1" x14ac:dyDescent="0.25">
      <c r="A14" s="4" t="s">
        <v>621</v>
      </c>
      <c r="B14" s="5" t="s">
        <v>608</v>
      </c>
      <c r="C14" s="6" t="s">
        <v>600</v>
      </c>
      <c r="D14" s="6" t="s">
        <v>622</v>
      </c>
      <c r="E14" s="6" t="s">
        <v>623</v>
      </c>
      <c r="F14" s="7">
        <v>4</v>
      </c>
      <c r="G14" s="8">
        <f t="shared" si="0"/>
        <v>1000</v>
      </c>
    </row>
    <row r="15" spans="1:8" ht="21" customHeight="1" x14ac:dyDescent="0.25">
      <c r="A15" s="4" t="s">
        <v>624</v>
      </c>
      <c r="B15" s="5" t="s">
        <v>608</v>
      </c>
      <c r="C15" s="6" t="s">
        <v>625</v>
      </c>
      <c r="D15" s="6" t="s">
        <v>626</v>
      </c>
      <c r="E15" s="6" t="s">
        <v>274</v>
      </c>
      <c r="F15" s="7">
        <v>10</v>
      </c>
      <c r="G15" s="8">
        <f t="shared" si="0"/>
        <v>2500</v>
      </c>
    </row>
    <row r="16" spans="1:8" ht="21" customHeight="1" x14ac:dyDescent="0.25">
      <c r="A16" s="4" t="s">
        <v>627</v>
      </c>
      <c r="B16" s="5" t="s">
        <v>608</v>
      </c>
      <c r="C16" s="6" t="s">
        <v>326</v>
      </c>
      <c r="D16" s="6" t="s">
        <v>628</v>
      </c>
      <c r="E16" s="6" t="s">
        <v>629</v>
      </c>
      <c r="F16" s="7">
        <v>13</v>
      </c>
      <c r="G16" s="8">
        <f t="shared" si="0"/>
        <v>3250</v>
      </c>
    </row>
    <row r="17" spans="1:7" ht="21" customHeight="1" x14ac:dyDescent="0.25">
      <c r="A17" s="4" t="s">
        <v>630</v>
      </c>
      <c r="B17" s="5" t="s">
        <v>608</v>
      </c>
      <c r="C17" s="6" t="s">
        <v>37</v>
      </c>
      <c r="D17" s="6" t="s">
        <v>24</v>
      </c>
      <c r="E17" s="6" t="s">
        <v>163</v>
      </c>
      <c r="F17" s="7">
        <v>19</v>
      </c>
      <c r="G17" s="8">
        <f t="shared" si="0"/>
        <v>4750</v>
      </c>
    </row>
    <row r="18" spans="1:7" ht="21" customHeight="1" x14ac:dyDescent="0.25">
      <c r="A18" s="4" t="s">
        <v>631</v>
      </c>
      <c r="B18" s="5" t="s">
        <v>608</v>
      </c>
      <c r="C18" s="6" t="s">
        <v>501</v>
      </c>
      <c r="D18" s="6" t="s">
        <v>632</v>
      </c>
      <c r="E18" s="6" t="s">
        <v>633</v>
      </c>
      <c r="F18" s="7">
        <v>19</v>
      </c>
      <c r="G18" s="8">
        <f t="shared" si="0"/>
        <v>4750</v>
      </c>
    </row>
    <row r="19" spans="1:7" ht="21" customHeight="1" x14ac:dyDescent="0.25">
      <c r="A19" s="4" t="s">
        <v>634</v>
      </c>
      <c r="B19" s="5" t="s">
        <v>608</v>
      </c>
      <c r="C19" s="6" t="s">
        <v>252</v>
      </c>
      <c r="D19" s="6" t="s">
        <v>635</v>
      </c>
      <c r="E19" s="6" t="s">
        <v>510</v>
      </c>
      <c r="F19" s="7">
        <v>20</v>
      </c>
      <c r="G19" s="8">
        <f t="shared" si="0"/>
        <v>5000</v>
      </c>
    </row>
    <row r="20" spans="1:7" ht="21" customHeight="1" x14ac:dyDescent="0.25">
      <c r="A20" s="4" t="s">
        <v>636</v>
      </c>
      <c r="B20" s="5" t="s">
        <v>608</v>
      </c>
      <c r="C20" s="6" t="s">
        <v>252</v>
      </c>
      <c r="D20" s="6" t="s">
        <v>635</v>
      </c>
      <c r="E20" s="6" t="s">
        <v>637</v>
      </c>
      <c r="F20" s="7">
        <v>8</v>
      </c>
      <c r="G20" s="8">
        <f t="shared" si="0"/>
        <v>2000</v>
      </c>
    </row>
    <row r="21" spans="1:7" ht="21" customHeight="1" x14ac:dyDescent="0.25">
      <c r="A21" s="4" t="s">
        <v>638</v>
      </c>
      <c r="B21" s="5" t="s">
        <v>608</v>
      </c>
      <c r="C21" s="6" t="s">
        <v>75</v>
      </c>
      <c r="D21" s="6" t="s">
        <v>639</v>
      </c>
      <c r="E21" s="6" t="s">
        <v>640</v>
      </c>
      <c r="F21" s="7">
        <v>20</v>
      </c>
      <c r="G21" s="8">
        <f t="shared" si="0"/>
        <v>5000</v>
      </c>
    </row>
    <row r="22" spans="1:7" ht="21" customHeight="1" x14ac:dyDescent="0.25">
      <c r="A22" s="4" t="s">
        <v>641</v>
      </c>
      <c r="B22" s="5" t="s">
        <v>608</v>
      </c>
      <c r="C22" s="6" t="s">
        <v>140</v>
      </c>
      <c r="D22" s="6" t="s">
        <v>13</v>
      </c>
      <c r="E22" s="6" t="s">
        <v>642</v>
      </c>
      <c r="F22" s="7">
        <v>20</v>
      </c>
      <c r="G22" s="8">
        <f t="shared" si="0"/>
        <v>5000</v>
      </c>
    </row>
    <row r="23" spans="1:7" ht="21" customHeight="1" x14ac:dyDescent="0.25">
      <c r="A23" s="4" t="s">
        <v>643</v>
      </c>
      <c r="B23" s="5" t="s">
        <v>608</v>
      </c>
      <c r="C23" s="6" t="s">
        <v>99</v>
      </c>
      <c r="D23" s="6" t="s">
        <v>644</v>
      </c>
      <c r="E23" s="6" t="s">
        <v>274</v>
      </c>
      <c r="F23" s="7">
        <v>14</v>
      </c>
      <c r="G23" s="8">
        <f t="shared" si="0"/>
        <v>3500</v>
      </c>
    </row>
    <row r="24" spans="1:7" ht="21" customHeight="1" x14ac:dyDescent="0.25">
      <c r="A24" s="4" t="s">
        <v>645</v>
      </c>
      <c r="B24" s="5" t="s">
        <v>608</v>
      </c>
      <c r="C24" s="6" t="s">
        <v>273</v>
      </c>
      <c r="D24" s="6" t="s">
        <v>646</v>
      </c>
      <c r="E24" s="6" t="s">
        <v>647</v>
      </c>
      <c r="F24" s="7">
        <v>5</v>
      </c>
      <c r="G24" s="8">
        <f t="shared" si="0"/>
        <v>1250</v>
      </c>
    </row>
    <row r="25" spans="1:7" ht="21" customHeight="1" x14ac:dyDescent="0.25">
      <c r="A25" s="4" t="s">
        <v>648</v>
      </c>
      <c r="B25" s="5" t="s">
        <v>608</v>
      </c>
      <c r="C25" s="6" t="s">
        <v>273</v>
      </c>
      <c r="D25" s="6" t="s">
        <v>223</v>
      </c>
      <c r="E25" s="6" t="s">
        <v>427</v>
      </c>
      <c r="F25" s="7">
        <v>20</v>
      </c>
      <c r="G25" s="8">
        <f t="shared" si="0"/>
        <v>5000</v>
      </c>
    </row>
    <row r="26" spans="1:7" ht="21" customHeight="1" x14ac:dyDescent="0.25">
      <c r="A26" s="4" t="s">
        <v>649</v>
      </c>
      <c r="B26" s="5" t="s">
        <v>608</v>
      </c>
      <c r="C26" s="6" t="s">
        <v>273</v>
      </c>
      <c r="D26" s="6" t="s">
        <v>223</v>
      </c>
      <c r="E26" s="6" t="s">
        <v>650</v>
      </c>
      <c r="F26" s="7">
        <v>15</v>
      </c>
      <c r="G26" s="8">
        <f t="shared" si="0"/>
        <v>3750</v>
      </c>
    </row>
    <row r="27" spans="1:7" ht="21" customHeight="1" x14ac:dyDescent="0.25">
      <c r="A27" s="4" t="s">
        <v>651</v>
      </c>
      <c r="B27" s="5" t="s">
        <v>608</v>
      </c>
      <c r="C27" s="6" t="s">
        <v>652</v>
      </c>
      <c r="D27" s="6" t="s">
        <v>59</v>
      </c>
      <c r="E27" s="6" t="s">
        <v>653</v>
      </c>
      <c r="F27" s="7">
        <v>15</v>
      </c>
      <c r="G27" s="8">
        <f t="shared" si="0"/>
        <v>3750</v>
      </c>
    </row>
    <row r="28" spans="1:7" ht="21" customHeight="1" x14ac:dyDescent="0.25">
      <c r="A28" s="4" t="s">
        <v>654</v>
      </c>
      <c r="B28" s="5" t="s">
        <v>608</v>
      </c>
      <c r="C28" s="6" t="s">
        <v>21</v>
      </c>
      <c r="D28" s="6" t="s">
        <v>24</v>
      </c>
      <c r="E28" s="6" t="s">
        <v>655</v>
      </c>
      <c r="F28" s="7">
        <v>5</v>
      </c>
      <c r="G28" s="8">
        <f t="shared" si="0"/>
        <v>1250</v>
      </c>
    </row>
    <row r="29" spans="1:7" ht="21" customHeight="1" x14ac:dyDescent="0.25">
      <c r="A29" s="4" t="s">
        <v>656</v>
      </c>
      <c r="B29" s="5" t="s">
        <v>608</v>
      </c>
      <c r="C29" s="6" t="s">
        <v>657</v>
      </c>
      <c r="D29" s="6" t="s">
        <v>21</v>
      </c>
      <c r="E29" s="6" t="s">
        <v>658</v>
      </c>
      <c r="F29" s="7">
        <v>20</v>
      </c>
      <c r="G29" s="8">
        <f t="shared" si="0"/>
        <v>5000</v>
      </c>
    </row>
    <row r="30" spans="1:7" ht="21" customHeight="1" x14ac:dyDescent="0.25">
      <c r="A30" s="4" t="s">
        <v>659</v>
      </c>
      <c r="B30" s="5" t="s">
        <v>608</v>
      </c>
      <c r="C30" s="6" t="s">
        <v>660</v>
      </c>
      <c r="D30" s="6" t="s">
        <v>245</v>
      </c>
      <c r="E30" s="6" t="s">
        <v>661</v>
      </c>
      <c r="F30" s="7">
        <v>25</v>
      </c>
      <c r="G30" s="8">
        <f t="shared" si="0"/>
        <v>6250</v>
      </c>
    </row>
    <row r="31" spans="1:7" ht="21" customHeight="1" x14ac:dyDescent="0.25">
      <c r="A31" s="4" t="s">
        <v>662</v>
      </c>
      <c r="B31" s="5" t="s">
        <v>608</v>
      </c>
      <c r="C31" s="6" t="s">
        <v>273</v>
      </c>
      <c r="D31" s="6" t="s">
        <v>151</v>
      </c>
      <c r="E31" s="6" t="s">
        <v>663</v>
      </c>
      <c r="F31" s="7">
        <v>20</v>
      </c>
      <c r="G31" s="8">
        <f t="shared" si="0"/>
        <v>5000</v>
      </c>
    </row>
    <row r="32" spans="1:7" ht="21" customHeight="1" x14ac:dyDescent="0.25">
      <c r="A32" s="4" t="s">
        <v>664</v>
      </c>
      <c r="B32" s="5" t="s">
        <v>608</v>
      </c>
      <c r="C32" s="6" t="s">
        <v>273</v>
      </c>
      <c r="D32" s="6" t="s">
        <v>665</v>
      </c>
      <c r="E32" s="6" t="s">
        <v>666</v>
      </c>
      <c r="F32" s="7">
        <v>18</v>
      </c>
      <c r="G32" s="8">
        <f t="shared" si="0"/>
        <v>4500</v>
      </c>
    </row>
    <row r="33" spans="1:7" ht="21" customHeight="1" x14ac:dyDescent="0.25">
      <c r="A33" s="4" t="s">
        <v>667</v>
      </c>
      <c r="B33" s="5" t="s">
        <v>608</v>
      </c>
      <c r="C33" s="6" t="s">
        <v>668</v>
      </c>
      <c r="D33" s="6" t="s">
        <v>162</v>
      </c>
      <c r="E33" s="6" t="s">
        <v>669</v>
      </c>
      <c r="F33" s="7">
        <v>6</v>
      </c>
      <c r="G33" s="8">
        <f t="shared" si="0"/>
        <v>1500</v>
      </c>
    </row>
    <row r="34" spans="1:7" ht="21" customHeight="1" x14ac:dyDescent="0.25">
      <c r="A34" s="4" t="s">
        <v>670</v>
      </c>
      <c r="B34" s="5" t="s">
        <v>608</v>
      </c>
      <c r="C34" s="6" t="s">
        <v>671</v>
      </c>
      <c r="D34" s="6" t="s">
        <v>672</v>
      </c>
      <c r="E34" s="6" t="s">
        <v>393</v>
      </c>
      <c r="F34" s="7">
        <v>25</v>
      </c>
      <c r="G34" s="8">
        <f t="shared" si="0"/>
        <v>6250</v>
      </c>
    </row>
    <row r="35" spans="1:7" ht="21" customHeight="1" x14ac:dyDescent="0.25">
      <c r="A35" s="4" t="s">
        <v>673</v>
      </c>
      <c r="B35" s="5" t="s">
        <v>608</v>
      </c>
      <c r="C35" s="6" t="s">
        <v>674</v>
      </c>
      <c r="D35" s="6" t="s">
        <v>273</v>
      </c>
      <c r="E35" s="6" t="s">
        <v>675</v>
      </c>
      <c r="F35" s="7">
        <v>5</v>
      </c>
      <c r="G35" s="8">
        <f t="shared" si="0"/>
        <v>1250</v>
      </c>
    </row>
    <row r="36" spans="1:7" ht="21" customHeight="1" x14ac:dyDescent="0.25">
      <c r="A36" s="4" t="s">
        <v>676</v>
      </c>
      <c r="B36" s="5" t="s">
        <v>608</v>
      </c>
      <c r="C36" s="6" t="s">
        <v>677</v>
      </c>
      <c r="D36" s="6" t="s">
        <v>183</v>
      </c>
      <c r="E36" s="6" t="s">
        <v>678</v>
      </c>
      <c r="F36" s="7">
        <v>16</v>
      </c>
      <c r="G36" s="8">
        <f t="shared" si="0"/>
        <v>4000</v>
      </c>
    </row>
    <row r="37" spans="1:7" ht="21" customHeight="1" x14ac:dyDescent="0.25">
      <c r="A37" s="4" t="s">
        <v>679</v>
      </c>
      <c r="B37" s="5" t="s">
        <v>608</v>
      </c>
      <c r="C37" s="6" t="s">
        <v>223</v>
      </c>
      <c r="D37" s="6" t="s">
        <v>76</v>
      </c>
      <c r="E37" s="6" t="s">
        <v>680</v>
      </c>
      <c r="F37" s="7">
        <v>10</v>
      </c>
      <c r="G37" s="8">
        <f t="shared" si="0"/>
        <v>2500</v>
      </c>
    </row>
    <row r="38" spans="1:7" ht="21" customHeight="1" x14ac:dyDescent="0.25">
      <c r="A38" s="4" t="s">
        <v>681</v>
      </c>
      <c r="B38" s="5" t="s">
        <v>608</v>
      </c>
      <c r="C38" s="6" t="s">
        <v>169</v>
      </c>
      <c r="D38" s="6" t="s">
        <v>169</v>
      </c>
      <c r="E38" s="6" t="s">
        <v>682</v>
      </c>
      <c r="F38" s="7">
        <v>25</v>
      </c>
      <c r="G38" s="8">
        <f t="shared" si="0"/>
        <v>6250</v>
      </c>
    </row>
    <row r="39" spans="1:7" ht="21" customHeight="1" x14ac:dyDescent="0.25">
      <c r="A39" s="4" t="s">
        <v>683</v>
      </c>
      <c r="B39" s="5" t="s">
        <v>608</v>
      </c>
      <c r="C39" s="6" t="s">
        <v>199</v>
      </c>
      <c r="D39" s="6" t="s">
        <v>75</v>
      </c>
      <c r="E39" s="6" t="s">
        <v>684</v>
      </c>
      <c r="F39" s="7">
        <v>11</v>
      </c>
      <c r="G39" s="8">
        <f t="shared" si="0"/>
        <v>2750</v>
      </c>
    </row>
    <row r="40" spans="1:7" ht="21" customHeight="1" x14ac:dyDescent="0.25">
      <c r="A40" s="4" t="s">
        <v>685</v>
      </c>
      <c r="B40" s="5" t="s">
        <v>608</v>
      </c>
      <c r="C40" s="6" t="s">
        <v>686</v>
      </c>
      <c r="D40" s="6" t="s">
        <v>27</v>
      </c>
      <c r="E40" s="6" t="s">
        <v>62</v>
      </c>
      <c r="F40" s="7">
        <v>9</v>
      </c>
      <c r="G40" s="8">
        <f t="shared" si="0"/>
        <v>2250</v>
      </c>
    </row>
    <row r="41" spans="1:7" ht="21" customHeight="1" x14ac:dyDescent="0.25">
      <c r="A41" s="4" t="s">
        <v>687</v>
      </c>
      <c r="B41" s="5" t="s">
        <v>608</v>
      </c>
      <c r="C41" s="6" t="s">
        <v>688</v>
      </c>
      <c r="D41" s="6" t="s">
        <v>12</v>
      </c>
      <c r="E41" s="6" t="s">
        <v>689</v>
      </c>
      <c r="F41" s="7">
        <v>11</v>
      </c>
      <c r="G41" s="8">
        <f t="shared" si="0"/>
        <v>2750</v>
      </c>
    </row>
    <row r="42" spans="1:7" ht="21" customHeight="1" x14ac:dyDescent="0.25">
      <c r="A42" s="4" t="s">
        <v>690</v>
      </c>
      <c r="B42" s="5" t="s">
        <v>608</v>
      </c>
      <c r="C42" s="6" t="s">
        <v>501</v>
      </c>
      <c r="D42" s="6" t="s">
        <v>632</v>
      </c>
      <c r="E42" s="6" t="s">
        <v>691</v>
      </c>
      <c r="F42" s="7">
        <v>11</v>
      </c>
      <c r="G42" s="8">
        <f t="shared" si="0"/>
        <v>2750</v>
      </c>
    </row>
    <row r="43" spans="1:7" ht="21" customHeight="1" x14ac:dyDescent="0.25">
      <c r="A43" s="4" t="s">
        <v>692</v>
      </c>
      <c r="B43" s="5" t="s">
        <v>608</v>
      </c>
      <c r="C43" s="6" t="s">
        <v>693</v>
      </c>
      <c r="D43" s="6" t="s">
        <v>578</v>
      </c>
      <c r="E43" s="6" t="s">
        <v>48</v>
      </c>
      <c r="F43" s="7">
        <v>25</v>
      </c>
      <c r="G43" s="8">
        <f t="shared" si="0"/>
        <v>6250</v>
      </c>
    </row>
    <row r="44" spans="1:7" ht="21" customHeight="1" x14ac:dyDescent="0.25">
      <c r="A44" s="4" t="s">
        <v>694</v>
      </c>
      <c r="B44" s="5" t="s">
        <v>608</v>
      </c>
      <c r="C44" s="6" t="s">
        <v>695</v>
      </c>
      <c r="D44" s="6" t="s">
        <v>696</v>
      </c>
      <c r="E44" s="6" t="s">
        <v>233</v>
      </c>
      <c r="F44" s="7">
        <v>12</v>
      </c>
      <c r="G44" s="8">
        <f t="shared" si="0"/>
        <v>3000</v>
      </c>
    </row>
    <row r="45" spans="1:7" ht="21" customHeight="1" x14ac:dyDescent="0.25">
      <c r="A45" s="4" t="s">
        <v>697</v>
      </c>
      <c r="B45" s="5" t="s">
        <v>608</v>
      </c>
      <c r="C45" s="6" t="s">
        <v>400</v>
      </c>
      <c r="D45" s="6" t="s">
        <v>698</v>
      </c>
      <c r="E45" s="6" t="s">
        <v>699</v>
      </c>
      <c r="F45" s="7">
        <v>6</v>
      </c>
      <c r="G45" s="8">
        <f t="shared" si="0"/>
        <v>1500</v>
      </c>
    </row>
    <row r="46" spans="1:7" ht="21" customHeight="1" x14ac:dyDescent="0.25">
      <c r="A46" s="4" t="s">
        <v>700</v>
      </c>
      <c r="B46" s="5" t="s">
        <v>608</v>
      </c>
      <c r="C46" s="6" t="s">
        <v>632</v>
      </c>
      <c r="D46" s="6" t="s">
        <v>169</v>
      </c>
      <c r="E46" s="6" t="s">
        <v>701</v>
      </c>
      <c r="F46" s="7">
        <v>18</v>
      </c>
      <c r="G46" s="8">
        <f t="shared" si="0"/>
        <v>4500</v>
      </c>
    </row>
    <row r="47" spans="1:7" ht="21" customHeight="1" x14ac:dyDescent="0.25">
      <c r="A47" s="4" t="s">
        <v>702</v>
      </c>
      <c r="B47" s="5" t="s">
        <v>608</v>
      </c>
      <c r="C47" s="6" t="s">
        <v>424</v>
      </c>
      <c r="D47" s="6" t="s">
        <v>703</v>
      </c>
      <c r="E47" s="6" t="s">
        <v>704</v>
      </c>
      <c r="F47" s="7">
        <v>16</v>
      </c>
      <c r="G47" s="8">
        <f t="shared" si="0"/>
        <v>4000</v>
      </c>
    </row>
    <row r="48" spans="1:7" ht="21" customHeight="1" x14ac:dyDescent="0.25">
      <c r="A48" s="4" t="s">
        <v>705</v>
      </c>
      <c r="B48" s="5" t="s">
        <v>608</v>
      </c>
      <c r="C48" s="6" t="s">
        <v>424</v>
      </c>
      <c r="D48" s="6" t="s">
        <v>703</v>
      </c>
      <c r="E48" s="6" t="s">
        <v>706</v>
      </c>
      <c r="F48" s="7">
        <v>20</v>
      </c>
      <c r="G48" s="8">
        <f t="shared" si="0"/>
        <v>5000</v>
      </c>
    </row>
    <row r="49" spans="1:7" ht="21" customHeight="1" x14ac:dyDescent="0.25">
      <c r="A49" s="4" t="s">
        <v>707</v>
      </c>
      <c r="B49" s="5" t="s">
        <v>608</v>
      </c>
      <c r="C49" s="6" t="s">
        <v>424</v>
      </c>
      <c r="D49" s="6" t="s">
        <v>703</v>
      </c>
      <c r="E49" s="6" t="s">
        <v>708</v>
      </c>
      <c r="F49" s="7">
        <v>25</v>
      </c>
      <c r="G49" s="8">
        <f t="shared" si="0"/>
        <v>6250</v>
      </c>
    </row>
    <row r="50" spans="1:7" ht="21" customHeight="1" x14ac:dyDescent="0.25">
      <c r="A50" s="4" t="s">
        <v>709</v>
      </c>
      <c r="B50" s="5" t="s">
        <v>608</v>
      </c>
      <c r="C50" s="6" t="s">
        <v>652</v>
      </c>
      <c r="D50" s="6" t="s">
        <v>710</v>
      </c>
      <c r="E50" s="6" t="s">
        <v>279</v>
      </c>
      <c r="F50" s="7">
        <v>20</v>
      </c>
      <c r="G50" s="8">
        <f t="shared" si="0"/>
        <v>5000</v>
      </c>
    </row>
    <row r="51" spans="1:7" ht="21" customHeight="1" x14ac:dyDescent="0.25">
      <c r="A51" s="4" t="s">
        <v>711</v>
      </c>
      <c r="B51" s="5" t="s">
        <v>608</v>
      </c>
      <c r="C51" s="6" t="s">
        <v>27</v>
      </c>
      <c r="D51" s="6" t="s">
        <v>712</v>
      </c>
      <c r="E51" s="6" t="s">
        <v>214</v>
      </c>
      <c r="F51" s="7">
        <v>25</v>
      </c>
      <c r="G51" s="8">
        <f t="shared" si="0"/>
        <v>6250</v>
      </c>
    </row>
    <row r="52" spans="1:7" ht="21" customHeight="1" x14ac:dyDescent="0.25">
      <c r="A52" s="4" t="s">
        <v>713</v>
      </c>
      <c r="B52" s="5" t="s">
        <v>608</v>
      </c>
      <c r="C52" s="6" t="s">
        <v>169</v>
      </c>
      <c r="D52" s="6" t="s">
        <v>179</v>
      </c>
      <c r="E52" s="6" t="s">
        <v>619</v>
      </c>
      <c r="F52" s="7">
        <v>20</v>
      </c>
      <c r="G52" s="8">
        <f t="shared" si="0"/>
        <v>5000</v>
      </c>
    </row>
    <row r="53" spans="1:7" ht="21" customHeight="1" x14ac:dyDescent="0.25">
      <c r="A53" s="4" t="s">
        <v>714</v>
      </c>
      <c r="B53" s="5" t="s">
        <v>608</v>
      </c>
      <c r="C53" s="6" t="s">
        <v>59</v>
      </c>
      <c r="D53" s="6" t="s">
        <v>59</v>
      </c>
      <c r="E53" s="6" t="s">
        <v>715</v>
      </c>
      <c r="F53" s="7">
        <v>5</v>
      </c>
      <c r="G53" s="8">
        <f t="shared" si="0"/>
        <v>1250</v>
      </c>
    </row>
    <row r="54" spans="1:7" ht="21" customHeight="1" x14ac:dyDescent="0.25">
      <c r="A54" s="4" t="s">
        <v>716</v>
      </c>
      <c r="B54" s="5" t="s">
        <v>608</v>
      </c>
      <c r="C54" s="6" t="s">
        <v>59</v>
      </c>
      <c r="D54" s="6" t="s">
        <v>21</v>
      </c>
      <c r="E54" s="6" t="s">
        <v>717</v>
      </c>
      <c r="F54" s="7">
        <v>8</v>
      </c>
      <c r="G54" s="8">
        <f t="shared" si="0"/>
        <v>2000</v>
      </c>
    </row>
    <row r="55" spans="1:7" ht="21" customHeight="1" x14ac:dyDescent="0.25">
      <c r="A55" s="4" t="s">
        <v>718</v>
      </c>
      <c r="B55" s="5" t="s">
        <v>608</v>
      </c>
      <c r="C55" s="6" t="s">
        <v>21</v>
      </c>
      <c r="D55" s="6" t="s">
        <v>59</v>
      </c>
      <c r="E55" s="6" t="s">
        <v>719</v>
      </c>
      <c r="F55" s="7">
        <v>6</v>
      </c>
      <c r="G55" s="8">
        <f t="shared" si="0"/>
        <v>1500</v>
      </c>
    </row>
    <row r="56" spans="1:7" ht="21" customHeight="1" x14ac:dyDescent="0.25">
      <c r="A56" s="4" t="s">
        <v>720</v>
      </c>
      <c r="B56" s="5" t="s">
        <v>608</v>
      </c>
      <c r="C56" s="6" t="s">
        <v>21</v>
      </c>
      <c r="D56" s="6" t="s">
        <v>59</v>
      </c>
      <c r="E56" s="6" t="s">
        <v>721</v>
      </c>
      <c r="F56" s="7">
        <v>5</v>
      </c>
      <c r="G56" s="8">
        <f t="shared" si="0"/>
        <v>1250</v>
      </c>
    </row>
    <row r="57" spans="1:7" ht="21" customHeight="1" x14ac:dyDescent="0.25">
      <c r="A57" s="4" t="s">
        <v>722</v>
      </c>
      <c r="B57" s="5" t="s">
        <v>608</v>
      </c>
      <c r="C57" s="6" t="s">
        <v>320</v>
      </c>
      <c r="D57" s="6" t="s">
        <v>553</v>
      </c>
      <c r="E57" s="6" t="s">
        <v>373</v>
      </c>
      <c r="F57" s="7">
        <v>12</v>
      </c>
      <c r="G57" s="8">
        <f t="shared" si="0"/>
        <v>3000</v>
      </c>
    </row>
    <row r="58" spans="1:7" ht="21" customHeight="1" x14ac:dyDescent="0.25">
      <c r="A58" s="4" t="s">
        <v>723</v>
      </c>
      <c r="B58" s="5" t="s">
        <v>608</v>
      </c>
      <c r="C58" s="6" t="s">
        <v>724</v>
      </c>
      <c r="D58" s="6" t="s">
        <v>674</v>
      </c>
      <c r="E58" s="6" t="s">
        <v>725</v>
      </c>
      <c r="F58" s="7">
        <v>6</v>
      </c>
      <c r="G58" s="8">
        <f t="shared" si="0"/>
        <v>1500</v>
      </c>
    </row>
    <row r="59" spans="1:7" ht="21" customHeight="1" x14ac:dyDescent="0.25">
      <c r="A59" s="4" t="s">
        <v>726</v>
      </c>
      <c r="B59" s="5" t="s">
        <v>608</v>
      </c>
      <c r="C59" s="6" t="s">
        <v>273</v>
      </c>
      <c r="D59" s="6" t="s">
        <v>223</v>
      </c>
      <c r="E59" s="6" t="s">
        <v>585</v>
      </c>
      <c r="F59" s="7">
        <v>20</v>
      </c>
      <c r="G59" s="8">
        <f t="shared" si="0"/>
        <v>5000</v>
      </c>
    </row>
    <row r="60" spans="1:7" ht="21" customHeight="1" x14ac:dyDescent="0.25">
      <c r="A60" s="4" t="s">
        <v>727</v>
      </c>
      <c r="B60" s="5" t="s">
        <v>608</v>
      </c>
      <c r="C60" s="6" t="s">
        <v>626</v>
      </c>
      <c r="D60" s="6" t="s">
        <v>553</v>
      </c>
      <c r="E60" s="6" t="s">
        <v>728</v>
      </c>
      <c r="F60" s="7">
        <v>12</v>
      </c>
      <c r="G60" s="8">
        <f t="shared" si="0"/>
        <v>3000</v>
      </c>
    </row>
    <row r="61" spans="1:7" ht="21" customHeight="1" x14ac:dyDescent="0.25">
      <c r="A61" s="4" t="s">
        <v>729</v>
      </c>
      <c r="B61" s="5" t="s">
        <v>608</v>
      </c>
      <c r="C61" s="6" t="s">
        <v>671</v>
      </c>
      <c r="D61" s="6" t="s">
        <v>59</v>
      </c>
      <c r="E61" s="6" t="s">
        <v>730</v>
      </c>
      <c r="F61" s="7">
        <v>7</v>
      </c>
      <c r="G61" s="8">
        <f t="shared" si="0"/>
        <v>1750</v>
      </c>
    </row>
    <row r="62" spans="1:7" ht="21" customHeight="1" x14ac:dyDescent="0.25">
      <c r="A62" s="4" t="s">
        <v>731</v>
      </c>
      <c r="B62" s="5" t="s">
        <v>608</v>
      </c>
      <c r="C62" s="6" t="s">
        <v>553</v>
      </c>
      <c r="D62" s="6" t="s">
        <v>732</v>
      </c>
      <c r="E62" s="6" t="s">
        <v>733</v>
      </c>
      <c r="F62" s="7">
        <v>12</v>
      </c>
      <c r="G62" s="8">
        <f t="shared" si="0"/>
        <v>3000</v>
      </c>
    </row>
    <row r="63" spans="1:7" ht="21" customHeight="1" x14ac:dyDescent="0.25">
      <c r="A63" s="4" t="s">
        <v>734</v>
      </c>
      <c r="B63" s="5" t="s">
        <v>608</v>
      </c>
      <c r="C63" s="6" t="s">
        <v>59</v>
      </c>
      <c r="D63" s="6" t="s">
        <v>735</v>
      </c>
      <c r="E63" s="6" t="s">
        <v>736</v>
      </c>
      <c r="F63" s="7">
        <v>20</v>
      </c>
      <c r="G63" s="8">
        <f t="shared" si="0"/>
        <v>5000</v>
      </c>
    </row>
    <row r="64" spans="1:7" ht="21" customHeight="1" x14ac:dyDescent="0.25">
      <c r="A64" s="4" t="s">
        <v>737</v>
      </c>
      <c r="B64" s="5" t="s">
        <v>608</v>
      </c>
      <c r="C64" s="6" t="s">
        <v>59</v>
      </c>
      <c r="D64" s="6" t="s">
        <v>738</v>
      </c>
      <c r="E64" s="6" t="s">
        <v>739</v>
      </c>
      <c r="F64" s="7">
        <v>20</v>
      </c>
      <c r="G64" s="8">
        <f t="shared" si="0"/>
        <v>5000</v>
      </c>
    </row>
    <row r="65" spans="1:7" ht="21" customHeight="1" x14ac:dyDescent="0.25">
      <c r="A65" s="4" t="s">
        <v>740</v>
      </c>
      <c r="B65" s="5" t="s">
        <v>608</v>
      </c>
      <c r="C65" s="6" t="s">
        <v>741</v>
      </c>
      <c r="D65" s="6" t="s">
        <v>162</v>
      </c>
      <c r="E65" s="6" t="s">
        <v>605</v>
      </c>
      <c r="F65" s="7">
        <v>15</v>
      </c>
      <c r="G65" s="8">
        <f t="shared" si="0"/>
        <v>3750</v>
      </c>
    </row>
    <row r="66" spans="1:7" ht="21" customHeight="1" x14ac:dyDescent="0.25">
      <c r="A66" s="4" t="s">
        <v>742</v>
      </c>
      <c r="B66" s="5" t="s">
        <v>608</v>
      </c>
      <c r="C66" s="6" t="s">
        <v>741</v>
      </c>
      <c r="D66" s="6" t="s">
        <v>28</v>
      </c>
      <c r="E66" s="6" t="s">
        <v>743</v>
      </c>
      <c r="F66" s="7">
        <v>16</v>
      </c>
      <c r="G66" s="8">
        <f t="shared" si="0"/>
        <v>4000</v>
      </c>
    </row>
    <row r="67" spans="1:7" ht="21" customHeight="1" x14ac:dyDescent="0.25">
      <c r="A67" s="4" t="s">
        <v>744</v>
      </c>
      <c r="B67" s="5" t="s">
        <v>608</v>
      </c>
      <c r="C67" s="6" t="s">
        <v>183</v>
      </c>
      <c r="D67" s="6" t="s">
        <v>745</v>
      </c>
      <c r="E67" s="6" t="s">
        <v>746</v>
      </c>
      <c r="F67" s="7">
        <v>7</v>
      </c>
      <c r="G67" s="8">
        <f t="shared" si="0"/>
        <v>1750</v>
      </c>
    </row>
    <row r="68" spans="1:7" ht="21" customHeight="1" x14ac:dyDescent="0.25">
      <c r="A68" s="4" t="s">
        <v>747</v>
      </c>
      <c r="B68" s="5" t="s">
        <v>608</v>
      </c>
      <c r="C68" s="6" t="s">
        <v>748</v>
      </c>
      <c r="D68" s="6" t="s">
        <v>749</v>
      </c>
      <c r="E68" s="6" t="s">
        <v>750</v>
      </c>
      <c r="F68" s="7">
        <v>13</v>
      </c>
      <c r="G68" s="8">
        <f t="shared" si="0"/>
        <v>3250</v>
      </c>
    </row>
    <row r="69" spans="1:7" ht="21" customHeight="1" x14ac:dyDescent="0.25">
      <c r="A69" s="4" t="s">
        <v>751</v>
      </c>
      <c r="B69" s="5" t="s">
        <v>608</v>
      </c>
      <c r="C69" s="6" t="s">
        <v>21</v>
      </c>
      <c r="D69" s="6" t="s">
        <v>21</v>
      </c>
      <c r="E69" s="6" t="s">
        <v>752</v>
      </c>
      <c r="F69" s="7">
        <v>15</v>
      </c>
      <c r="G69" s="8">
        <f t="shared" si="0"/>
        <v>3750</v>
      </c>
    </row>
    <row r="70" spans="1:7" ht="21" customHeight="1" x14ac:dyDescent="0.25">
      <c r="A70" s="4" t="s">
        <v>753</v>
      </c>
      <c r="B70" s="5" t="s">
        <v>608</v>
      </c>
      <c r="C70" s="6" t="s">
        <v>140</v>
      </c>
      <c r="D70" s="6" t="s">
        <v>169</v>
      </c>
      <c r="E70" s="6" t="s">
        <v>754</v>
      </c>
      <c r="F70" s="7">
        <v>11</v>
      </c>
      <c r="G70" s="8">
        <f t="shared" si="0"/>
        <v>2750</v>
      </c>
    </row>
    <row r="71" spans="1:7" ht="21" customHeight="1" x14ac:dyDescent="0.25">
      <c r="A71" s="4" t="s">
        <v>755</v>
      </c>
      <c r="B71" s="5" t="s">
        <v>608</v>
      </c>
      <c r="C71" s="6" t="s">
        <v>273</v>
      </c>
      <c r="D71" s="6" t="s">
        <v>756</v>
      </c>
      <c r="E71" s="6" t="s">
        <v>596</v>
      </c>
      <c r="F71" s="7">
        <v>9</v>
      </c>
      <c r="G71" s="8">
        <f t="shared" si="0"/>
        <v>2250</v>
      </c>
    </row>
    <row r="72" spans="1:7" ht="21" customHeight="1" x14ac:dyDescent="0.25">
      <c r="A72" s="4" t="s">
        <v>757</v>
      </c>
      <c r="B72" s="5" t="s">
        <v>608</v>
      </c>
      <c r="C72" s="6" t="s">
        <v>758</v>
      </c>
      <c r="D72" s="6" t="s">
        <v>759</v>
      </c>
      <c r="E72" s="6" t="s">
        <v>760</v>
      </c>
      <c r="F72" s="7">
        <v>25</v>
      </c>
      <c r="G72" s="8">
        <f t="shared" si="0"/>
        <v>6250</v>
      </c>
    </row>
    <row r="73" spans="1:7" ht="21" customHeight="1" x14ac:dyDescent="0.25">
      <c r="A73" s="4" t="s">
        <v>761</v>
      </c>
      <c r="B73" s="5" t="s">
        <v>608</v>
      </c>
      <c r="C73" s="6" t="s">
        <v>24</v>
      </c>
      <c r="D73" s="6" t="s">
        <v>27</v>
      </c>
      <c r="E73" s="6" t="s">
        <v>596</v>
      </c>
      <c r="F73" s="7">
        <v>8</v>
      </c>
      <c r="G73" s="8">
        <f t="shared" si="0"/>
        <v>2000</v>
      </c>
    </row>
    <row r="74" spans="1:7" ht="21" customHeight="1" x14ac:dyDescent="0.25">
      <c r="A74" s="4" t="s">
        <v>762</v>
      </c>
      <c r="B74" s="5" t="s">
        <v>608</v>
      </c>
      <c r="C74" s="6" t="s">
        <v>252</v>
      </c>
      <c r="D74" s="6" t="s">
        <v>98</v>
      </c>
      <c r="E74" s="6" t="s">
        <v>470</v>
      </c>
      <c r="F74" s="7">
        <v>10</v>
      </c>
      <c r="G74" s="8">
        <f t="shared" si="0"/>
        <v>2500</v>
      </c>
    </row>
    <row r="75" spans="1:7" ht="21" customHeight="1" x14ac:dyDescent="0.25">
      <c r="A75" s="4" t="s">
        <v>763</v>
      </c>
      <c r="B75" s="5" t="s">
        <v>608</v>
      </c>
      <c r="C75" s="6" t="s">
        <v>764</v>
      </c>
      <c r="D75" s="6" t="s">
        <v>223</v>
      </c>
      <c r="E75" s="6" t="s">
        <v>582</v>
      </c>
      <c r="F75" s="7">
        <v>17</v>
      </c>
      <c r="G75" s="8">
        <f t="shared" si="0"/>
        <v>4250</v>
      </c>
    </row>
    <row r="76" spans="1:7" ht="21" customHeight="1" x14ac:dyDescent="0.25">
      <c r="A76" s="4" t="s">
        <v>765</v>
      </c>
      <c r="B76" s="5" t="s">
        <v>608</v>
      </c>
      <c r="C76" s="6" t="s">
        <v>766</v>
      </c>
      <c r="D76" s="6" t="s">
        <v>553</v>
      </c>
      <c r="E76" s="6" t="s">
        <v>767</v>
      </c>
      <c r="F76" s="7">
        <v>20</v>
      </c>
      <c r="G76" s="8">
        <f t="shared" si="0"/>
        <v>5000</v>
      </c>
    </row>
    <row r="77" spans="1:7" ht="21" customHeight="1" x14ac:dyDescent="0.25">
      <c r="A77" s="4" t="s">
        <v>768</v>
      </c>
      <c r="B77" s="5" t="s">
        <v>608</v>
      </c>
      <c r="C77" s="6" t="s">
        <v>769</v>
      </c>
      <c r="D77" s="6" t="s">
        <v>646</v>
      </c>
      <c r="E77" s="6" t="s">
        <v>216</v>
      </c>
      <c r="F77" s="7">
        <v>20</v>
      </c>
      <c r="G77" s="8">
        <f t="shared" si="0"/>
        <v>5000</v>
      </c>
    </row>
    <row r="78" spans="1:7" ht="21" customHeight="1" x14ac:dyDescent="0.25">
      <c r="A78" s="4" t="s">
        <v>770</v>
      </c>
      <c r="B78" s="5" t="s">
        <v>608</v>
      </c>
      <c r="C78" s="6" t="s">
        <v>245</v>
      </c>
      <c r="D78" s="6" t="s">
        <v>132</v>
      </c>
      <c r="E78" s="6" t="s">
        <v>771</v>
      </c>
      <c r="F78" s="7">
        <v>14</v>
      </c>
      <c r="G78" s="8">
        <f t="shared" si="0"/>
        <v>3500</v>
      </c>
    </row>
    <row r="79" spans="1:7" ht="21" customHeight="1" x14ac:dyDescent="0.25">
      <c r="A79" s="4" t="s">
        <v>772</v>
      </c>
      <c r="B79" s="5" t="s">
        <v>608</v>
      </c>
      <c r="C79" s="6" t="s">
        <v>175</v>
      </c>
      <c r="D79" s="6" t="s">
        <v>773</v>
      </c>
      <c r="E79" s="6" t="s">
        <v>774</v>
      </c>
      <c r="F79" s="7">
        <v>20</v>
      </c>
      <c r="G79" s="8">
        <f t="shared" si="0"/>
        <v>5000</v>
      </c>
    </row>
    <row r="80" spans="1:7" ht="21" customHeight="1" x14ac:dyDescent="0.25">
      <c r="A80" s="4" t="s">
        <v>775</v>
      </c>
      <c r="B80" s="5" t="s">
        <v>608</v>
      </c>
      <c r="C80" s="6" t="s">
        <v>657</v>
      </c>
      <c r="D80" s="6" t="s">
        <v>766</v>
      </c>
      <c r="E80" s="6" t="s">
        <v>776</v>
      </c>
      <c r="F80" s="7">
        <v>11</v>
      </c>
      <c r="G80" s="8">
        <f t="shared" si="0"/>
        <v>2750</v>
      </c>
    </row>
    <row r="81" spans="1:7" ht="21" customHeight="1" x14ac:dyDescent="0.25">
      <c r="A81" s="4" t="s">
        <v>777</v>
      </c>
      <c r="B81" s="5" t="s">
        <v>608</v>
      </c>
      <c r="C81" s="6" t="s">
        <v>712</v>
      </c>
      <c r="D81" s="6" t="s">
        <v>450</v>
      </c>
      <c r="E81" s="6" t="s">
        <v>778</v>
      </c>
      <c r="F81" s="7">
        <v>8</v>
      </c>
      <c r="G81" s="8">
        <f t="shared" si="0"/>
        <v>2000</v>
      </c>
    </row>
    <row r="82" spans="1:7" ht="21" customHeight="1" x14ac:dyDescent="0.25">
      <c r="A82" s="4" t="s">
        <v>779</v>
      </c>
      <c r="B82" s="5" t="s">
        <v>608</v>
      </c>
      <c r="C82" s="6" t="s">
        <v>75</v>
      </c>
      <c r="D82" s="6" t="s">
        <v>27</v>
      </c>
      <c r="E82" s="6" t="s">
        <v>780</v>
      </c>
      <c r="F82" s="7">
        <v>6</v>
      </c>
      <c r="G82" s="8">
        <f t="shared" si="0"/>
        <v>1500</v>
      </c>
    </row>
    <row r="83" spans="1:7" ht="21" customHeight="1" x14ac:dyDescent="0.25">
      <c r="A83" s="4" t="s">
        <v>781</v>
      </c>
      <c r="B83" s="5" t="s">
        <v>608</v>
      </c>
      <c r="C83" s="6" t="s">
        <v>12</v>
      </c>
      <c r="D83" s="6" t="s">
        <v>299</v>
      </c>
      <c r="E83" s="6" t="s">
        <v>782</v>
      </c>
      <c r="F83" s="7">
        <v>20</v>
      </c>
      <c r="G83" s="8">
        <f t="shared" si="0"/>
        <v>5000</v>
      </c>
    </row>
    <row r="84" spans="1:7" ht="21" customHeight="1" x14ac:dyDescent="0.25">
      <c r="A84" s="4" t="s">
        <v>783</v>
      </c>
      <c r="B84" s="5" t="s">
        <v>608</v>
      </c>
      <c r="C84" s="6" t="s">
        <v>37</v>
      </c>
      <c r="D84" s="6" t="s">
        <v>784</v>
      </c>
      <c r="E84" s="6" t="s">
        <v>785</v>
      </c>
      <c r="F84" s="7">
        <v>5</v>
      </c>
      <c r="G84" s="8">
        <f t="shared" si="0"/>
        <v>1250</v>
      </c>
    </row>
    <row r="85" spans="1:7" ht="21" customHeight="1" x14ac:dyDescent="0.25">
      <c r="A85" s="4" t="s">
        <v>786</v>
      </c>
      <c r="B85" s="5" t="s">
        <v>608</v>
      </c>
      <c r="C85" s="6" t="s">
        <v>179</v>
      </c>
      <c r="D85" s="6" t="s">
        <v>326</v>
      </c>
      <c r="E85" s="6" t="s">
        <v>233</v>
      </c>
      <c r="F85" s="7">
        <v>25</v>
      </c>
      <c r="G85" s="8">
        <f t="shared" si="0"/>
        <v>6250</v>
      </c>
    </row>
    <row r="86" spans="1:7" ht="21" customHeight="1" x14ac:dyDescent="0.25">
      <c r="A86" s="4" t="s">
        <v>787</v>
      </c>
      <c r="B86" s="5" t="s">
        <v>608</v>
      </c>
      <c r="C86" s="6" t="s">
        <v>179</v>
      </c>
      <c r="D86" s="6" t="s">
        <v>32</v>
      </c>
      <c r="E86" s="6" t="s">
        <v>233</v>
      </c>
      <c r="F86" s="7">
        <v>8</v>
      </c>
      <c r="G86" s="8">
        <f t="shared" si="0"/>
        <v>2000</v>
      </c>
    </row>
    <row r="87" spans="1:7" ht="21" customHeight="1" x14ac:dyDescent="0.25">
      <c r="A87" s="4" t="s">
        <v>788</v>
      </c>
      <c r="B87" s="5" t="s">
        <v>608</v>
      </c>
      <c r="C87" s="6" t="s">
        <v>625</v>
      </c>
      <c r="D87" s="6" t="s">
        <v>626</v>
      </c>
      <c r="E87" s="6" t="s">
        <v>163</v>
      </c>
      <c r="F87" s="7">
        <v>20</v>
      </c>
      <c r="G87" s="8">
        <f t="shared" si="0"/>
        <v>5000</v>
      </c>
    </row>
    <row r="88" spans="1:7" ht="21" customHeight="1" x14ac:dyDescent="0.25">
      <c r="A88" s="4" t="s">
        <v>789</v>
      </c>
      <c r="B88" s="5" t="s">
        <v>608</v>
      </c>
      <c r="C88" s="6" t="s">
        <v>20</v>
      </c>
      <c r="D88" s="6" t="s">
        <v>625</v>
      </c>
      <c r="E88" s="6" t="s">
        <v>725</v>
      </c>
      <c r="F88" s="7">
        <v>20</v>
      </c>
      <c r="G88" s="8">
        <f t="shared" si="0"/>
        <v>5000</v>
      </c>
    </row>
    <row r="89" spans="1:7" ht="21" customHeight="1" x14ac:dyDescent="0.25">
      <c r="A89" s="4" t="s">
        <v>790</v>
      </c>
      <c r="B89" s="5" t="s">
        <v>608</v>
      </c>
      <c r="C89" s="6" t="s">
        <v>791</v>
      </c>
      <c r="D89" s="6" t="s">
        <v>792</v>
      </c>
      <c r="E89" s="6" t="s">
        <v>495</v>
      </c>
      <c r="F89" s="7">
        <v>20</v>
      </c>
      <c r="G89" s="8">
        <f t="shared" si="0"/>
        <v>5000</v>
      </c>
    </row>
    <row r="90" spans="1:7" ht="21" customHeight="1" x14ac:dyDescent="0.25">
      <c r="A90" s="4" t="s">
        <v>793</v>
      </c>
      <c r="B90" s="5" t="s">
        <v>608</v>
      </c>
      <c r="C90" s="6" t="s">
        <v>794</v>
      </c>
      <c r="D90" s="6" t="s">
        <v>224</v>
      </c>
      <c r="E90" s="6" t="s">
        <v>795</v>
      </c>
      <c r="F90" s="7">
        <v>20</v>
      </c>
      <c r="G90" s="8">
        <f t="shared" si="0"/>
        <v>5000</v>
      </c>
    </row>
    <row r="91" spans="1:7" ht="21" customHeight="1" x14ac:dyDescent="0.25">
      <c r="A91" s="4" t="s">
        <v>796</v>
      </c>
      <c r="B91" s="5" t="s">
        <v>608</v>
      </c>
      <c r="C91" s="6" t="s">
        <v>671</v>
      </c>
      <c r="D91" s="6" t="s">
        <v>59</v>
      </c>
      <c r="E91" s="6" t="s">
        <v>629</v>
      </c>
      <c r="F91" s="7">
        <v>7</v>
      </c>
      <c r="G91" s="8">
        <f t="shared" si="0"/>
        <v>1750</v>
      </c>
    </row>
    <row r="92" spans="1:7" ht="21" customHeight="1" x14ac:dyDescent="0.25">
      <c r="A92" s="4" t="s">
        <v>797</v>
      </c>
      <c r="B92" s="5" t="s">
        <v>608</v>
      </c>
      <c r="C92" s="6" t="s">
        <v>522</v>
      </c>
      <c r="D92" s="6" t="s">
        <v>59</v>
      </c>
      <c r="E92" s="6" t="s">
        <v>130</v>
      </c>
      <c r="F92" s="7">
        <v>7</v>
      </c>
      <c r="G92" s="8">
        <f t="shared" si="0"/>
        <v>1750</v>
      </c>
    </row>
    <row r="93" spans="1:7" ht="21" customHeight="1" x14ac:dyDescent="0.25">
      <c r="A93" s="4" t="s">
        <v>798</v>
      </c>
      <c r="B93" s="5" t="s">
        <v>608</v>
      </c>
      <c r="C93" s="6" t="s">
        <v>609</v>
      </c>
      <c r="D93" s="6" t="s">
        <v>609</v>
      </c>
      <c r="E93" s="6" t="s">
        <v>799</v>
      </c>
      <c r="F93" s="7">
        <v>7</v>
      </c>
      <c r="G93" s="8">
        <f t="shared" si="0"/>
        <v>1750</v>
      </c>
    </row>
    <row r="94" spans="1:7" ht="21" customHeight="1" x14ac:dyDescent="0.25">
      <c r="A94" s="4" t="s">
        <v>800</v>
      </c>
      <c r="B94" s="5" t="s">
        <v>608</v>
      </c>
      <c r="C94" s="6" t="s">
        <v>59</v>
      </c>
      <c r="D94" s="6" t="s">
        <v>522</v>
      </c>
      <c r="E94" s="6" t="s">
        <v>228</v>
      </c>
      <c r="F94" s="7">
        <v>5</v>
      </c>
      <c r="G94" s="8">
        <f t="shared" si="0"/>
        <v>1250</v>
      </c>
    </row>
    <row r="95" spans="1:7" ht="21" customHeight="1" x14ac:dyDescent="0.25">
      <c r="A95" s="4" t="s">
        <v>801</v>
      </c>
      <c r="B95" s="5" t="s">
        <v>608</v>
      </c>
      <c r="C95" s="6" t="s">
        <v>59</v>
      </c>
      <c r="D95" s="6" t="s">
        <v>802</v>
      </c>
      <c r="E95" s="6" t="s">
        <v>803</v>
      </c>
      <c r="F95" s="7">
        <v>4</v>
      </c>
      <c r="G95" s="8">
        <f t="shared" si="0"/>
        <v>1000</v>
      </c>
    </row>
    <row r="96" spans="1:7" ht="21" customHeight="1" x14ac:dyDescent="0.25">
      <c r="A96" s="4" t="s">
        <v>804</v>
      </c>
      <c r="B96" s="5" t="s">
        <v>608</v>
      </c>
      <c r="C96" s="6" t="s">
        <v>802</v>
      </c>
      <c r="D96" s="6" t="s">
        <v>223</v>
      </c>
      <c r="E96" s="6" t="s">
        <v>805</v>
      </c>
      <c r="F96" s="7">
        <v>4</v>
      </c>
      <c r="G96" s="8">
        <f t="shared" si="0"/>
        <v>1000</v>
      </c>
    </row>
    <row r="97" spans="1:7" ht="21" customHeight="1" x14ac:dyDescent="0.25">
      <c r="A97" s="4" t="s">
        <v>806</v>
      </c>
      <c r="B97" s="5" t="s">
        <v>608</v>
      </c>
      <c r="C97" s="6" t="s">
        <v>223</v>
      </c>
      <c r="D97" s="6" t="s">
        <v>326</v>
      </c>
      <c r="E97" s="6" t="s">
        <v>148</v>
      </c>
      <c r="F97" s="7">
        <v>9</v>
      </c>
      <c r="G97" s="8">
        <f t="shared" ref="G97:G194" si="1">F97*250</f>
        <v>2250</v>
      </c>
    </row>
    <row r="98" spans="1:7" ht="21" customHeight="1" x14ac:dyDescent="0.25">
      <c r="A98" s="4" t="s">
        <v>807</v>
      </c>
      <c r="B98" s="5" t="s">
        <v>608</v>
      </c>
      <c r="C98" s="6" t="s">
        <v>223</v>
      </c>
      <c r="D98" s="6" t="s">
        <v>59</v>
      </c>
      <c r="E98" s="6" t="s">
        <v>808</v>
      </c>
      <c r="F98" s="7">
        <v>5</v>
      </c>
      <c r="G98" s="8">
        <f t="shared" si="1"/>
        <v>1250</v>
      </c>
    </row>
    <row r="99" spans="1:7" ht="21" customHeight="1" x14ac:dyDescent="0.25">
      <c r="A99" s="4" t="s">
        <v>809</v>
      </c>
      <c r="B99" s="5" t="s">
        <v>608</v>
      </c>
      <c r="C99" s="6" t="s">
        <v>223</v>
      </c>
      <c r="D99" s="6" t="s">
        <v>59</v>
      </c>
      <c r="E99" s="6" t="s">
        <v>810</v>
      </c>
      <c r="F99" s="7">
        <v>3</v>
      </c>
      <c r="G99" s="8">
        <f t="shared" si="1"/>
        <v>750</v>
      </c>
    </row>
    <row r="100" spans="1:7" ht="21" customHeight="1" x14ac:dyDescent="0.25">
      <c r="A100" s="4" t="s">
        <v>811</v>
      </c>
      <c r="B100" s="5" t="s">
        <v>608</v>
      </c>
      <c r="C100" s="6" t="s">
        <v>223</v>
      </c>
      <c r="D100" s="6" t="s">
        <v>59</v>
      </c>
      <c r="E100" s="6" t="s">
        <v>812</v>
      </c>
      <c r="F100" s="7">
        <v>9</v>
      </c>
      <c r="G100" s="8">
        <f t="shared" si="1"/>
        <v>2250</v>
      </c>
    </row>
    <row r="101" spans="1:7" ht="21" customHeight="1" x14ac:dyDescent="0.25">
      <c r="A101" s="4" t="s">
        <v>813</v>
      </c>
      <c r="B101" s="5" t="s">
        <v>608</v>
      </c>
      <c r="C101" s="6" t="s">
        <v>223</v>
      </c>
      <c r="D101" s="6" t="s">
        <v>59</v>
      </c>
      <c r="E101" s="6" t="s">
        <v>814</v>
      </c>
      <c r="F101" s="7">
        <v>5</v>
      </c>
      <c r="G101" s="8">
        <f t="shared" si="1"/>
        <v>1250</v>
      </c>
    </row>
    <row r="102" spans="1:7" ht="21" customHeight="1" x14ac:dyDescent="0.25">
      <c r="A102" s="4" t="s">
        <v>815</v>
      </c>
      <c r="B102" s="5" t="s">
        <v>608</v>
      </c>
      <c r="C102" s="6" t="s">
        <v>816</v>
      </c>
      <c r="D102" s="6" t="s">
        <v>169</v>
      </c>
      <c r="E102" s="6" t="s">
        <v>22</v>
      </c>
      <c r="F102" s="7">
        <v>20</v>
      </c>
      <c r="G102" s="8">
        <f t="shared" si="1"/>
        <v>5000</v>
      </c>
    </row>
    <row r="103" spans="1:7" ht="21" customHeight="1" x14ac:dyDescent="0.25">
      <c r="A103" s="4" t="s">
        <v>817</v>
      </c>
      <c r="B103" s="5" t="s">
        <v>608</v>
      </c>
      <c r="C103" s="6" t="s">
        <v>818</v>
      </c>
      <c r="D103" s="6" t="s">
        <v>21</v>
      </c>
      <c r="E103" s="6" t="s">
        <v>819</v>
      </c>
      <c r="F103" s="7">
        <v>20</v>
      </c>
      <c r="G103" s="8">
        <f t="shared" si="1"/>
        <v>5000</v>
      </c>
    </row>
    <row r="104" spans="1:7" ht="21" customHeight="1" x14ac:dyDescent="0.25">
      <c r="A104" s="4" t="s">
        <v>820</v>
      </c>
      <c r="B104" s="5" t="s">
        <v>608</v>
      </c>
      <c r="C104" s="6" t="s">
        <v>821</v>
      </c>
      <c r="D104" s="6" t="s">
        <v>47</v>
      </c>
      <c r="E104" s="6" t="s">
        <v>327</v>
      </c>
      <c r="F104" s="7">
        <v>25</v>
      </c>
      <c r="G104" s="8">
        <f t="shared" si="1"/>
        <v>6250</v>
      </c>
    </row>
    <row r="105" spans="1:7" ht="21" customHeight="1" x14ac:dyDescent="0.25">
      <c r="A105" s="4" t="s">
        <v>822</v>
      </c>
      <c r="B105" s="5" t="s">
        <v>608</v>
      </c>
      <c r="C105" s="6" t="s">
        <v>553</v>
      </c>
      <c r="D105" s="6" t="s">
        <v>59</v>
      </c>
      <c r="E105" s="6" t="s">
        <v>823</v>
      </c>
      <c r="F105" s="7">
        <v>14</v>
      </c>
      <c r="G105" s="8">
        <f t="shared" si="1"/>
        <v>3500</v>
      </c>
    </row>
    <row r="106" spans="1:7" ht="21" customHeight="1" x14ac:dyDescent="0.25">
      <c r="A106" s="4" t="s">
        <v>824</v>
      </c>
      <c r="B106" s="5" t="s">
        <v>608</v>
      </c>
      <c r="C106" s="6" t="s">
        <v>140</v>
      </c>
      <c r="D106" s="6" t="s">
        <v>825</v>
      </c>
      <c r="E106" s="6" t="s">
        <v>658</v>
      </c>
      <c r="F106" s="7">
        <v>20</v>
      </c>
      <c r="G106" s="8">
        <f t="shared" si="1"/>
        <v>5000</v>
      </c>
    </row>
    <row r="107" spans="1:7" ht="21" customHeight="1" x14ac:dyDescent="0.25">
      <c r="A107" s="4" t="s">
        <v>826</v>
      </c>
      <c r="B107" s="5" t="s">
        <v>608</v>
      </c>
      <c r="C107" s="6" t="s">
        <v>501</v>
      </c>
      <c r="D107" s="6" t="s">
        <v>220</v>
      </c>
      <c r="E107" s="6" t="s">
        <v>810</v>
      </c>
      <c r="F107" s="7">
        <v>20</v>
      </c>
      <c r="G107" s="8">
        <f t="shared" si="1"/>
        <v>5000</v>
      </c>
    </row>
    <row r="108" spans="1:7" ht="21" customHeight="1" x14ac:dyDescent="0.25">
      <c r="A108" s="4" t="s">
        <v>827</v>
      </c>
      <c r="B108" s="5" t="s">
        <v>608</v>
      </c>
      <c r="C108" s="6" t="s">
        <v>828</v>
      </c>
      <c r="D108" s="6" t="s">
        <v>712</v>
      </c>
      <c r="E108" s="6" t="s">
        <v>829</v>
      </c>
      <c r="F108" s="7">
        <v>25</v>
      </c>
      <c r="G108" s="8">
        <f t="shared" si="1"/>
        <v>6250</v>
      </c>
    </row>
    <row r="109" spans="1:7" ht="21" customHeight="1" x14ac:dyDescent="0.25">
      <c r="A109" s="4" t="s">
        <v>830</v>
      </c>
      <c r="B109" s="5" t="s">
        <v>608</v>
      </c>
      <c r="C109" s="6" t="s">
        <v>37</v>
      </c>
      <c r="D109" s="6" t="s">
        <v>831</v>
      </c>
      <c r="E109" s="6" t="s">
        <v>832</v>
      </c>
      <c r="F109" s="7">
        <v>16</v>
      </c>
      <c r="G109" s="8">
        <f t="shared" si="1"/>
        <v>4000</v>
      </c>
    </row>
    <row r="110" spans="1:7" ht="21" customHeight="1" x14ac:dyDescent="0.25">
      <c r="A110" s="4" t="s">
        <v>833</v>
      </c>
      <c r="B110" s="5" t="s">
        <v>608</v>
      </c>
      <c r="C110" s="6" t="s">
        <v>59</v>
      </c>
      <c r="D110" s="6" t="s">
        <v>59</v>
      </c>
      <c r="E110" s="6" t="s">
        <v>834</v>
      </c>
      <c r="F110" s="7">
        <v>20</v>
      </c>
      <c r="G110" s="8">
        <f t="shared" si="1"/>
        <v>5000</v>
      </c>
    </row>
    <row r="111" spans="1:7" ht="21" customHeight="1" x14ac:dyDescent="0.25">
      <c r="A111" s="4" t="s">
        <v>835</v>
      </c>
      <c r="B111" s="5" t="s">
        <v>608</v>
      </c>
      <c r="C111" s="6" t="s">
        <v>450</v>
      </c>
      <c r="D111" s="6" t="s">
        <v>162</v>
      </c>
      <c r="E111" s="6" t="s">
        <v>836</v>
      </c>
      <c r="F111" s="7">
        <v>20</v>
      </c>
      <c r="G111" s="8">
        <f t="shared" si="1"/>
        <v>5000</v>
      </c>
    </row>
    <row r="112" spans="1:7" ht="21" customHeight="1" x14ac:dyDescent="0.25">
      <c r="A112" s="4" t="s">
        <v>837</v>
      </c>
      <c r="B112" s="5" t="s">
        <v>608</v>
      </c>
      <c r="C112" s="6" t="s">
        <v>838</v>
      </c>
      <c r="D112" s="6" t="s">
        <v>405</v>
      </c>
      <c r="E112" s="6" t="s">
        <v>730</v>
      </c>
      <c r="F112" s="7">
        <v>25</v>
      </c>
      <c r="G112" s="8">
        <f t="shared" si="1"/>
        <v>6250</v>
      </c>
    </row>
    <row r="113" spans="1:7" ht="21" customHeight="1" x14ac:dyDescent="0.25">
      <c r="A113" s="4" t="s">
        <v>839</v>
      </c>
      <c r="B113" s="5" t="s">
        <v>608</v>
      </c>
      <c r="C113" s="6" t="s">
        <v>840</v>
      </c>
      <c r="D113" s="6" t="s">
        <v>841</v>
      </c>
      <c r="E113" s="6" t="s">
        <v>274</v>
      </c>
      <c r="F113" s="7">
        <v>18</v>
      </c>
      <c r="G113" s="8">
        <f t="shared" si="1"/>
        <v>4500</v>
      </c>
    </row>
    <row r="114" spans="1:7" ht="21" customHeight="1" x14ac:dyDescent="0.25">
      <c r="A114" s="4" t="s">
        <v>842</v>
      </c>
      <c r="B114" s="5" t="s">
        <v>608</v>
      </c>
      <c r="C114" s="6" t="s">
        <v>12</v>
      </c>
      <c r="D114" s="6" t="s">
        <v>841</v>
      </c>
      <c r="E114" s="6" t="s">
        <v>843</v>
      </c>
      <c r="F114" s="7">
        <v>13</v>
      </c>
      <c r="G114" s="8">
        <f t="shared" si="1"/>
        <v>3250</v>
      </c>
    </row>
    <row r="115" spans="1:7" ht="21" customHeight="1" x14ac:dyDescent="0.25">
      <c r="A115" s="4" t="s">
        <v>844</v>
      </c>
      <c r="B115" s="5" t="s">
        <v>608</v>
      </c>
      <c r="C115" s="6" t="s">
        <v>24</v>
      </c>
      <c r="D115" s="6" t="s">
        <v>845</v>
      </c>
      <c r="E115" s="6" t="s">
        <v>708</v>
      </c>
      <c r="F115" s="7">
        <v>4</v>
      </c>
      <c r="G115" s="8">
        <f t="shared" si="1"/>
        <v>1000</v>
      </c>
    </row>
    <row r="116" spans="1:7" ht="21" customHeight="1" x14ac:dyDescent="0.25">
      <c r="A116" s="4" t="s">
        <v>846</v>
      </c>
      <c r="B116" s="5" t="s">
        <v>608</v>
      </c>
      <c r="C116" s="6" t="s">
        <v>59</v>
      </c>
      <c r="D116" s="6" t="s">
        <v>847</v>
      </c>
      <c r="E116" s="6" t="s">
        <v>77</v>
      </c>
      <c r="F116" s="7">
        <v>3</v>
      </c>
      <c r="G116" s="8">
        <f t="shared" si="1"/>
        <v>750</v>
      </c>
    </row>
    <row r="117" spans="1:7" ht="21" customHeight="1" x14ac:dyDescent="0.25">
      <c r="A117" s="4" t="s">
        <v>848</v>
      </c>
      <c r="B117" s="5" t="s">
        <v>608</v>
      </c>
      <c r="C117" s="6" t="s">
        <v>59</v>
      </c>
      <c r="D117" s="6" t="s">
        <v>59</v>
      </c>
      <c r="E117" s="6" t="s">
        <v>849</v>
      </c>
      <c r="F117" s="7">
        <v>5</v>
      </c>
      <c r="G117" s="8">
        <f t="shared" si="1"/>
        <v>1250</v>
      </c>
    </row>
    <row r="118" spans="1:7" ht="21" customHeight="1" x14ac:dyDescent="0.25">
      <c r="A118" s="4" t="s">
        <v>850</v>
      </c>
      <c r="B118" s="5" t="s">
        <v>608</v>
      </c>
      <c r="C118" s="6" t="s">
        <v>223</v>
      </c>
      <c r="D118" s="6" t="s">
        <v>223</v>
      </c>
      <c r="E118" s="6" t="s">
        <v>851</v>
      </c>
      <c r="F118" s="7">
        <v>5</v>
      </c>
      <c r="G118" s="8">
        <f t="shared" si="1"/>
        <v>1250</v>
      </c>
    </row>
    <row r="119" spans="1:7" ht="21" customHeight="1" x14ac:dyDescent="0.25">
      <c r="A119" s="4" t="s">
        <v>852</v>
      </c>
      <c r="B119" s="5" t="s">
        <v>608</v>
      </c>
      <c r="C119" s="6" t="s">
        <v>612</v>
      </c>
      <c r="D119" s="6" t="s">
        <v>613</v>
      </c>
      <c r="E119" s="6" t="s">
        <v>853</v>
      </c>
      <c r="F119" s="7">
        <v>9</v>
      </c>
      <c r="G119" s="8">
        <f t="shared" si="1"/>
        <v>2250</v>
      </c>
    </row>
    <row r="120" spans="1:7" ht="21" customHeight="1" x14ac:dyDescent="0.25">
      <c r="A120" s="4" t="s">
        <v>854</v>
      </c>
      <c r="B120" s="5" t="s">
        <v>608</v>
      </c>
      <c r="C120" s="6" t="s">
        <v>855</v>
      </c>
      <c r="D120" s="6" t="s">
        <v>802</v>
      </c>
      <c r="E120" s="6" t="s">
        <v>856</v>
      </c>
      <c r="F120" s="7">
        <v>20</v>
      </c>
      <c r="G120" s="8">
        <f t="shared" si="1"/>
        <v>5000</v>
      </c>
    </row>
    <row r="121" spans="1:7" ht="21" customHeight="1" x14ac:dyDescent="0.25">
      <c r="A121" s="4" t="s">
        <v>857</v>
      </c>
      <c r="B121" s="5" t="s">
        <v>608</v>
      </c>
      <c r="C121" s="6" t="s">
        <v>858</v>
      </c>
      <c r="D121" s="6" t="s">
        <v>24</v>
      </c>
      <c r="E121" s="6" t="s">
        <v>733</v>
      </c>
      <c r="F121" s="7">
        <v>20</v>
      </c>
      <c r="G121" s="8">
        <f t="shared" si="1"/>
        <v>5000</v>
      </c>
    </row>
    <row r="122" spans="1:7" ht="21" customHeight="1" x14ac:dyDescent="0.25">
      <c r="A122" s="4" t="s">
        <v>859</v>
      </c>
      <c r="B122" s="5" t="s">
        <v>608</v>
      </c>
      <c r="C122" s="6" t="s">
        <v>91</v>
      </c>
      <c r="D122" s="6" t="s">
        <v>91</v>
      </c>
      <c r="E122" s="6" t="s">
        <v>860</v>
      </c>
      <c r="F122" s="7">
        <v>4</v>
      </c>
      <c r="G122" s="8">
        <f t="shared" si="1"/>
        <v>1000</v>
      </c>
    </row>
    <row r="123" spans="1:7" ht="21" customHeight="1" x14ac:dyDescent="0.25">
      <c r="A123" s="4" t="s">
        <v>861</v>
      </c>
      <c r="B123" s="5" t="s">
        <v>608</v>
      </c>
      <c r="C123" s="6" t="s">
        <v>91</v>
      </c>
      <c r="D123" s="6" t="s">
        <v>21</v>
      </c>
      <c r="E123" s="6" t="s">
        <v>862</v>
      </c>
      <c r="F123" s="7">
        <v>25</v>
      </c>
      <c r="G123" s="8">
        <f t="shared" si="1"/>
        <v>6250</v>
      </c>
    </row>
    <row r="124" spans="1:7" ht="21" customHeight="1" x14ac:dyDescent="0.25">
      <c r="A124" s="4" t="s">
        <v>863</v>
      </c>
      <c r="B124" s="5" t="s">
        <v>608</v>
      </c>
      <c r="C124" s="6" t="s">
        <v>91</v>
      </c>
      <c r="D124" s="6" t="s">
        <v>21</v>
      </c>
      <c r="E124" s="6" t="s">
        <v>197</v>
      </c>
      <c r="F124" s="7">
        <v>20</v>
      </c>
      <c r="G124" s="8">
        <f t="shared" si="1"/>
        <v>5000</v>
      </c>
    </row>
    <row r="125" spans="1:7" ht="21" customHeight="1" x14ac:dyDescent="0.25">
      <c r="A125" s="4" t="s">
        <v>864</v>
      </c>
      <c r="B125" s="5" t="s">
        <v>608</v>
      </c>
      <c r="C125" s="6" t="s">
        <v>165</v>
      </c>
      <c r="D125" s="6" t="s">
        <v>21</v>
      </c>
      <c r="E125" s="6" t="s">
        <v>865</v>
      </c>
      <c r="F125" s="7">
        <v>9</v>
      </c>
      <c r="G125" s="8">
        <f t="shared" si="1"/>
        <v>2250</v>
      </c>
    </row>
    <row r="126" spans="1:7" ht="21" customHeight="1" x14ac:dyDescent="0.25">
      <c r="A126" s="4" t="s">
        <v>866</v>
      </c>
      <c r="B126" s="5" t="s">
        <v>608</v>
      </c>
      <c r="C126" s="6" t="s">
        <v>21</v>
      </c>
      <c r="D126" s="6" t="s">
        <v>91</v>
      </c>
      <c r="E126" s="6" t="s">
        <v>460</v>
      </c>
      <c r="F126" s="7">
        <v>25</v>
      </c>
      <c r="G126" s="8">
        <f t="shared" si="1"/>
        <v>6250</v>
      </c>
    </row>
    <row r="127" spans="1:7" ht="21" customHeight="1" x14ac:dyDescent="0.25">
      <c r="A127" s="4" t="s">
        <v>867</v>
      </c>
      <c r="B127" s="5" t="s">
        <v>608</v>
      </c>
      <c r="C127" s="6" t="s">
        <v>24</v>
      </c>
      <c r="D127" s="6" t="s">
        <v>91</v>
      </c>
      <c r="E127" s="6" t="s">
        <v>73</v>
      </c>
      <c r="F127" s="7">
        <v>11</v>
      </c>
      <c r="G127" s="8">
        <f t="shared" si="1"/>
        <v>2750</v>
      </c>
    </row>
    <row r="128" spans="1:7" ht="21" customHeight="1" x14ac:dyDescent="0.25">
      <c r="A128" s="4" t="s">
        <v>868</v>
      </c>
      <c r="B128" s="5" t="s">
        <v>608</v>
      </c>
      <c r="C128" s="6" t="s">
        <v>169</v>
      </c>
      <c r="D128" s="6" t="s">
        <v>869</v>
      </c>
      <c r="E128" s="6" t="s">
        <v>558</v>
      </c>
      <c r="F128" s="7">
        <v>12</v>
      </c>
      <c r="G128" s="8">
        <f t="shared" si="1"/>
        <v>3000</v>
      </c>
    </row>
    <row r="129" spans="1:7" ht="21" customHeight="1" x14ac:dyDescent="0.25">
      <c r="A129" s="4" t="s">
        <v>870</v>
      </c>
      <c r="B129" s="5" t="s">
        <v>608</v>
      </c>
      <c r="C129" s="6" t="s">
        <v>252</v>
      </c>
      <c r="D129" s="6" t="s">
        <v>70</v>
      </c>
      <c r="E129" s="6" t="s">
        <v>871</v>
      </c>
      <c r="F129" s="7">
        <v>25</v>
      </c>
      <c r="G129" s="8">
        <f t="shared" si="1"/>
        <v>6250</v>
      </c>
    </row>
    <row r="130" spans="1:7" ht="21" customHeight="1" x14ac:dyDescent="0.25">
      <c r="A130" s="4" t="s">
        <v>872</v>
      </c>
      <c r="B130" s="5" t="s">
        <v>608</v>
      </c>
      <c r="C130" s="6" t="s">
        <v>375</v>
      </c>
      <c r="D130" s="6" t="s">
        <v>816</v>
      </c>
      <c r="E130" s="6" t="s">
        <v>873</v>
      </c>
      <c r="F130" s="7">
        <v>20</v>
      </c>
      <c r="G130" s="8">
        <f t="shared" si="1"/>
        <v>5000</v>
      </c>
    </row>
    <row r="131" spans="1:7" ht="21" customHeight="1" x14ac:dyDescent="0.25">
      <c r="A131" s="4" t="s">
        <v>874</v>
      </c>
      <c r="B131" s="5" t="s">
        <v>608</v>
      </c>
      <c r="C131" s="6" t="s">
        <v>21</v>
      </c>
      <c r="D131" s="6" t="s">
        <v>386</v>
      </c>
      <c r="E131" s="6" t="s">
        <v>233</v>
      </c>
      <c r="F131" s="7">
        <v>10</v>
      </c>
      <c r="G131" s="8">
        <f t="shared" si="1"/>
        <v>2500</v>
      </c>
    </row>
    <row r="132" spans="1:7" ht="21" customHeight="1" x14ac:dyDescent="0.25">
      <c r="A132" s="4" t="s">
        <v>875</v>
      </c>
      <c r="B132" s="5" t="s">
        <v>608</v>
      </c>
      <c r="C132" s="6" t="s">
        <v>424</v>
      </c>
      <c r="D132" s="6" t="s">
        <v>876</v>
      </c>
      <c r="E132" s="6" t="s">
        <v>279</v>
      </c>
      <c r="F132" s="7">
        <v>20</v>
      </c>
      <c r="G132" s="8">
        <f t="shared" si="1"/>
        <v>5000</v>
      </c>
    </row>
    <row r="133" spans="1:7" ht="21" customHeight="1" x14ac:dyDescent="0.25">
      <c r="A133" s="4" t="s">
        <v>877</v>
      </c>
      <c r="B133" s="5" t="s">
        <v>608</v>
      </c>
      <c r="C133" s="6" t="s">
        <v>273</v>
      </c>
      <c r="D133" s="6" t="s">
        <v>24</v>
      </c>
      <c r="E133" s="6" t="s">
        <v>878</v>
      </c>
      <c r="F133" s="7">
        <v>18</v>
      </c>
      <c r="G133" s="8">
        <f t="shared" si="1"/>
        <v>4500</v>
      </c>
    </row>
    <row r="134" spans="1:7" ht="21" customHeight="1" x14ac:dyDescent="0.25">
      <c r="A134" s="4" t="s">
        <v>879</v>
      </c>
      <c r="B134" s="5" t="s">
        <v>608</v>
      </c>
      <c r="C134" s="6" t="s">
        <v>162</v>
      </c>
      <c r="D134" s="6" t="s">
        <v>880</v>
      </c>
      <c r="E134" s="6" t="s">
        <v>881</v>
      </c>
      <c r="F134" s="7">
        <v>8</v>
      </c>
      <c r="G134" s="8">
        <f t="shared" si="1"/>
        <v>2000</v>
      </c>
    </row>
    <row r="135" spans="1:7" ht="21" customHeight="1" x14ac:dyDescent="0.25">
      <c r="A135" s="4" t="s">
        <v>882</v>
      </c>
      <c r="B135" s="5" t="s">
        <v>608</v>
      </c>
      <c r="C135" s="6" t="s">
        <v>59</v>
      </c>
      <c r="D135" s="6" t="s">
        <v>883</v>
      </c>
      <c r="E135" s="6" t="s">
        <v>884</v>
      </c>
      <c r="F135" s="7">
        <v>14</v>
      </c>
      <c r="G135" s="8">
        <f t="shared" si="1"/>
        <v>3500</v>
      </c>
    </row>
    <row r="136" spans="1:7" ht="21" customHeight="1" x14ac:dyDescent="0.25">
      <c r="A136" s="4" t="s">
        <v>885</v>
      </c>
      <c r="B136" s="5" t="s">
        <v>608</v>
      </c>
      <c r="C136" s="6" t="s">
        <v>816</v>
      </c>
      <c r="D136" s="6" t="s">
        <v>246</v>
      </c>
      <c r="E136" s="6" t="s">
        <v>279</v>
      </c>
      <c r="F136" s="7">
        <v>25</v>
      </c>
      <c r="G136" s="8">
        <f t="shared" si="1"/>
        <v>6250</v>
      </c>
    </row>
    <row r="137" spans="1:7" ht="21" customHeight="1" x14ac:dyDescent="0.25">
      <c r="A137" s="4" t="s">
        <v>886</v>
      </c>
      <c r="B137" s="5" t="s">
        <v>608</v>
      </c>
      <c r="C137" s="6" t="s">
        <v>169</v>
      </c>
      <c r="D137" s="6" t="s">
        <v>887</v>
      </c>
      <c r="E137" s="6" t="s">
        <v>448</v>
      </c>
      <c r="F137" s="7">
        <v>11</v>
      </c>
      <c r="G137" s="8">
        <f t="shared" si="1"/>
        <v>2750</v>
      </c>
    </row>
    <row r="138" spans="1:7" ht="21" customHeight="1" x14ac:dyDescent="0.25">
      <c r="A138" s="4" t="s">
        <v>888</v>
      </c>
      <c r="B138" s="5" t="s">
        <v>608</v>
      </c>
      <c r="C138" s="6" t="s">
        <v>889</v>
      </c>
      <c r="D138" s="6" t="s">
        <v>890</v>
      </c>
      <c r="E138" s="6" t="s">
        <v>891</v>
      </c>
      <c r="F138" s="7">
        <v>5</v>
      </c>
      <c r="G138" s="8">
        <f t="shared" si="1"/>
        <v>1250</v>
      </c>
    </row>
    <row r="139" spans="1:7" ht="21" customHeight="1" x14ac:dyDescent="0.25">
      <c r="A139" s="4" t="s">
        <v>892</v>
      </c>
      <c r="B139" s="5" t="s">
        <v>608</v>
      </c>
      <c r="C139" s="6" t="s">
        <v>183</v>
      </c>
      <c r="D139" s="6" t="s">
        <v>600</v>
      </c>
      <c r="E139" s="6" t="s">
        <v>893</v>
      </c>
      <c r="F139" s="7">
        <v>15</v>
      </c>
      <c r="G139" s="8">
        <f t="shared" si="1"/>
        <v>3750</v>
      </c>
    </row>
    <row r="140" spans="1:7" ht="21" customHeight="1" x14ac:dyDescent="0.25">
      <c r="A140" s="4" t="s">
        <v>894</v>
      </c>
      <c r="B140" s="5" t="s">
        <v>608</v>
      </c>
      <c r="C140" s="6" t="s">
        <v>158</v>
      </c>
      <c r="D140" s="6" t="s">
        <v>59</v>
      </c>
      <c r="E140" s="6" t="s">
        <v>895</v>
      </c>
      <c r="F140" s="7">
        <v>7</v>
      </c>
      <c r="G140" s="8">
        <f t="shared" si="1"/>
        <v>1750</v>
      </c>
    </row>
    <row r="141" spans="1:7" ht="21" customHeight="1" x14ac:dyDescent="0.25">
      <c r="A141" s="4" t="s">
        <v>896</v>
      </c>
      <c r="B141" s="5" t="s">
        <v>608</v>
      </c>
      <c r="C141" s="6" t="s">
        <v>144</v>
      </c>
      <c r="D141" s="6" t="s">
        <v>24</v>
      </c>
      <c r="E141" s="6" t="s">
        <v>897</v>
      </c>
      <c r="F141" s="7">
        <v>15</v>
      </c>
      <c r="G141" s="8">
        <f t="shared" si="1"/>
        <v>3750</v>
      </c>
    </row>
    <row r="142" spans="1:7" ht="21" customHeight="1" x14ac:dyDescent="0.25">
      <c r="A142" s="4" t="s">
        <v>898</v>
      </c>
      <c r="B142" s="5" t="s">
        <v>608</v>
      </c>
      <c r="C142" s="6" t="s">
        <v>900</v>
      </c>
      <c r="D142" s="6" t="s">
        <v>901</v>
      </c>
      <c r="E142" s="6" t="s">
        <v>902</v>
      </c>
      <c r="F142" s="7">
        <v>16</v>
      </c>
      <c r="G142" s="8">
        <f t="shared" si="1"/>
        <v>4000</v>
      </c>
    </row>
    <row r="143" spans="1:7" ht="21" customHeight="1" x14ac:dyDescent="0.25">
      <c r="A143" s="4" t="s">
        <v>903</v>
      </c>
      <c r="B143" s="5" t="s">
        <v>608</v>
      </c>
      <c r="C143" s="6" t="s">
        <v>91</v>
      </c>
      <c r="D143" s="6" t="s">
        <v>70</v>
      </c>
      <c r="E143" s="6" t="s">
        <v>650</v>
      </c>
      <c r="F143" s="7">
        <v>20</v>
      </c>
      <c r="G143" s="8">
        <f t="shared" si="1"/>
        <v>5000</v>
      </c>
    </row>
    <row r="144" spans="1:7" ht="21" customHeight="1" x14ac:dyDescent="0.25">
      <c r="A144" s="4" t="s">
        <v>904</v>
      </c>
      <c r="B144" s="5" t="s">
        <v>608</v>
      </c>
      <c r="C144" s="6" t="s">
        <v>91</v>
      </c>
      <c r="D144" s="6" t="s">
        <v>24</v>
      </c>
      <c r="E144" s="6" t="s">
        <v>173</v>
      </c>
      <c r="F144" s="7">
        <v>9</v>
      </c>
      <c r="G144" s="8">
        <f t="shared" si="1"/>
        <v>2250</v>
      </c>
    </row>
    <row r="145" spans="1:7" ht="21" customHeight="1" x14ac:dyDescent="0.25">
      <c r="A145" s="4" t="s">
        <v>905</v>
      </c>
      <c r="B145" s="5" t="s">
        <v>608</v>
      </c>
      <c r="C145" s="6" t="s">
        <v>13</v>
      </c>
      <c r="D145" s="6" t="s">
        <v>24</v>
      </c>
      <c r="E145" s="6" t="s">
        <v>906</v>
      </c>
      <c r="F145" s="7">
        <v>10</v>
      </c>
      <c r="G145" s="8">
        <f t="shared" si="1"/>
        <v>2500</v>
      </c>
    </row>
    <row r="146" spans="1:7" ht="21" customHeight="1" x14ac:dyDescent="0.25">
      <c r="A146" s="4" t="s">
        <v>907</v>
      </c>
      <c r="B146" s="5" t="s">
        <v>908</v>
      </c>
      <c r="C146" s="6" t="s">
        <v>227</v>
      </c>
      <c r="D146" s="6" t="s">
        <v>50</v>
      </c>
      <c r="E146" s="6" t="s">
        <v>909</v>
      </c>
      <c r="F146" s="7">
        <v>7</v>
      </c>
      <c r="G146" s="8">
        <f t="shared" si="1"/>
        <v>1750</v>
      </c>
    </row>
    <row r="147" spans="1:7" ht="21" customHeight="1" x14ac:dyDescent="0.25">
      <c r="A147" s="4" t="s">
        <v>910</v>
      </c>
      <c r="B147" s="5" t="s">
        <v>908</v>
      </c>
      <c r="C147" s="6" t="s">
        <v>911</v>
      </c>
      <c r="D147" s="6" t="s">
        <v>24</v>
      </c>
      <c r="E147" s="6" t="s">
        <v>912</v>
      </c>
      <c r="F147" s="7">
        <v>19</v>
      </c>
      <c r="G147" s="8">
        <f t="shared" si="1"/>
        <v>4750</v>
      </c>
    </row>
    <row r="148" spans="1:7" ht="21" customHeight="1" x14ac:dyDescent="0.25">
      <c r="A148" s="4" t="s">
        <v>913</v>
      </c>
      <c r="B148" s="5" t="s">
        <v>908</v>
      </c>
      <c r="C148" s="6" t="s">
        <v>911</v>
      </c>
      <c r="D148" s="6" t="s">
        <v>24</v>
      </c>
      <c r="E148" s="6" t="s">
        <v>914</v>
      </c>
      <c r="F148" s="7">
        <v>10</v>
      </c>
      <c r="G148" s="8">
        <f t="shared" si="1"/>
        <v>2500</v>
      </c>
    </row>
    <row r="149" spans="1:7" ht="21" customHeight="1" x14ac:dyDescent="0.25">
      <c r="A149" s="4" t="s">
        <v>915</v>
      </c>
      <c r="B149" s="5" t="s">
        <v>908</v>
      </c>
      <c r="C149" s="6" t="s">
        <v>911</v>
      </c>
      <c r="D149" s="6" t="s">
        <v>59</v>
      </c>
      <c r="E149" s="6" t="s">
        <v>605</v>
      </c>
      <c r="F149" s="7">
        <v>13</v>
      </c>
      <c r="G149" s="8">
        <f t="shared" si="1"/>
        <v>3250</v>
      </c>
    </row>
    <row r="150" spans="1:7" ht="21" customHeight="1" x14ac:dyDescent="0.25">
      <c r="A150" s="4" t="s">
        <v>916</v>
      </c>
      <c r="B150" s="5" t="s">
        <v>908</v>
      </c>
      <c r="C150" s="6" t="s">
        <v>24</v>
      </c>
      <c r="D150" s="6" t="s">
        <v>273</v>
      </c>
      <c r="E150" s="6" t="s">
        <v>917</v>
      </c>
      <c r="F150" s="7">
        <v>8</v>
      </c>
      <c r="G150" s="8">
        <f t="shared" si="1"/>
        <v>2000</v>
      </c>
    </row>
    <row r="151" spans="1:7" ht="21" customHeight="1" x14ac:dyDescent="0.25">
      <c r="A151" s="4" t="s">
        <v>918</v>
      </c>
      <c r="B151" s="5" t="s">
        <v>908</v>
      </c>
      <c r="C151" s="6" t="s">
        <v>501</v>
      </c>
      <c r="D151" s="6" t="s">
        <v>919</v>
      </c>
      <c r="E151" s="6" t="s">
        <v>416</v>
      </c>
      <c r="F151" s="7">
        <v>15</v>
      </c>
      <c r="G151" s="8">
        <f t="shared" si="1"/>
        <v>3750</v>
      </c>
    </row>
    <row r="152" spans="1:7" ht="21" customHeight="1" x14ac:dyDescent="0.25">
      <c r="A152" s="4" t="s">
        <v>920</v>
      </c>
      <c r="B152" s="5" t="s">
        <v>908</v>
      </c>
      <c r="C152" s="6" t="s">
        <v>501</v>
      </c>
      <c r="D152" s="6" t="s">
        <v>273</v>
      </c>
      <c r="E152" s="6" t="s">
        <v>606</v>
      </c>
      <c r="F152" s="7">
        <v>7</v>
      </c>
      <c r="G152" s="8">
        <f t="shared" si="1"/>
        <v>1750</v>
      </c>
    </row>
    <row r="153" spans="1:7" ht="21" customHeight="1" x14ac:dyDescent="0.25">
      <c r="A153" s="4" t="s">
        <v>921</v>
      </c>
      <c r="B153" s="5" t="s">
        <v>908</v>
      </c>
      <c r="C153" s="6" t="s">
        <v>922</v>
      </c>
      <c r="D153" s="6" t="s">
        <v>923</v>
      </c>
      <c r="E153" s="6" t="s">
        <v>924</v>
      </c>
      <c r="F153" s="7">
        <v>25</v>
      </c>
      <c r="G153" s="8">
        <f t="shared" si="1"/>
        <v>6250</v>
      </c>
    </row>
    <row r="154" spans="1:7" ht="21" customHeight="1" x14ac:dyDescent="0.25">
      <c r="A154" s="4" t="s">
        <v>925</v>
      </c>
      <c r="B154" s="5" t="s">
        <v>908</v>
      </c>
      <c r="C154" s="6" t="s">
        <v>75</v>
      </c>
      <c r="D154" s="6" t="s">
        <v>24</v>
      </c>
      <c r="E154" s="6" t="s">
        <v>926</v>
      </c>
      <c r="F154" s="7">
        <v>20</v>
      </c>
      <c r="G154" s="8">
        <f t="shared" si="1"/>
        <v>5000</v>
      </c>
    </row>
    <row r="155" spans="1:7" ht="21" customHeight="1" x14ac:dyDescent="0.25">
      <c r="A155" s="4" t="s">
        <v>927</v>
      </c>
      <c r="B155" s="5" t="s">
        <v>908</v>
      </c>
      <c r="C155" s="6" t="s">
        <v>928</v>
      </c>
      <c r="D155" s="6" t="s">
        <v>929</v>
      </c>
      <c r="E155" s="6" t="s">
        <v>930</v>
      </c>
      <c r="F155" s="7">
        <v>25</v>
      </c>
      <c r="G155" s="8">
        <f t="shared" si="1"/>
        <v>6250</v>
      </c>
    </row>
    <row r="156" spans="1:7" ht="21" customHeight="1" x14ac:dyDescent="0.25">
      <c r="A156" s="4" t="s">
        <v>931</v>
      </c>
      <c r="B156" s="5" t="s">
        <v>908</v>
      </c>
      <c r="C156" s="6" t="s">
        <v>838</v>
      </c>
      <c r="D156" s="6" t="s">
        <v>932</v>
      </c>
      <c r="E156" s="6" t="s">
        <v>933</v>
      </c>
      <c r="F156" s="7">
        <v>20</v>
      </c>
      <c r="G156" s="8">
        <f t="shared" si="1"/>
        <v>5000</v>
      </c>
    </row>
    <row r="157" spans="1:7" ht="21" customHeight="1" x14ac:dyDescent="0.25">
      <c r="A157" s="4" t="s">
        <v>934</v>
      </c>
      <c r="B157" s="5" t="s">
        <v>908</v>
      </c>
      <c r="C157" s="6" t="s">
        <v>771</v>
      </c>
      <c r="D157" s="6" t="s">
        <v>935</v>
      </c>
      <c r="E157" s="6" t="s">
        <v>936</v>
      </c>
      <c r="F157" s="7">
        <v>9</v>
      </c>
      <c r="G157" s="8">
        <f t="shared" si="1"/>
        <v>2250</v>
      </c>
    </row>
    <row r="158" spans="1:7" ht="21" customHeight="1" x14ac:dyDescent="0.25">
      <c r="A158" s="4" t="s">
        <v>937</v>
      </c>
      <c r="B158" s="5" t="s">
        <v>908</v>
      </c>
      <c r="C158" s="6" t="s">
        <v>938</v>
      </c>
      <c r="D158" s="6" t="s">
        <v>70</v>
      </c>
      <c r="E158" s="6" t="s">
        <v>939</v>
      </c>
      <c r="F158" s="7">
        <v>10</v>
      </c>
      <c r="G158" s="8">
        <f t="shared" si="1"/>
        <v>2500</v>
      </c>
    </row>
    <row r="159" spans="1:7" ht="21" customHeight="1" x14ac:dyDescent="0.25">
      <c r="A159" s="4" t="s">
        <v>940</v>
      </c>
      <c r="B159" s="5" t="s">
        <v>908</v>
      </c>
      <c r="C159" s="6" t="s">
        <v>273</v>
      </c>
      <c r="D159" s="6" t="s">
        <v>21</v>
      </c>
      <c r="E159" s="6" t="s">
        <v>941</v>
      </c>
      <c r="F159" s="7">
        <v>25</v>
      </c>
      <c r="G159" s="8">
        <f t="shared" si="1"/>
        <v>6250</v>
      </c>
    </row>
    <row r="160" spans="1:7" ht="21" customHeight="1" x14ac:dyDescent="0.25">
      <c r="A160" s="4" t="s">
        <v>942</v>
      </c>
      <c r="B160" s="5" t="s">
        <v>908</v>
      </c>
      <c r="C160" s="6" t="s">
        <v>943</v>
      </c>
      <c r="D160" s="6" t="s">
        <v>724</v>
      </c>
      <c r="E160" s="6" t="s">
        <v>739</v>
      </c>
      <c r="F160" s="7">
        <v>20</v>
      </c>
      <c r="G160" s="8">
        <f t="shared" si="1"/>
        <v>5000</v>
      </c>
    </row>
    <row r="161" spans="1:7" ht="21" customHeight="1" x14ac:dyDescent="0.25">
      <c r="A161" s="4" t="s">
        <v>944</v>
      </c>
      <c r="B161" s="5" t="s">
        <v>908</v>
      </c>
      <c r="C161" s="6" t="s">
        <v>304</v>
      </c>
      <c r="D161" s="6" t="s">
        <v>37</v>
      </c>
      <c r="E161" s="6" t="s">
        <v>752</v>
      </c>
      <c r="F161" s="7">
        <v>25</v>
      </c>
      <c r="G161" s="8">
        <f t="shared" si="1"/>
        <v>6250</v>
      </c>
    </row>
    <row r="162" spans="1:7" ht="21" customHeight="1" x14ac:dyDescent="0.25">
      <c r="A162" s="4" t="s">
        <v>945</v>
      </c>
      <c r="B162" s="5" t="s">
        <v>908</v>
      </c>
      <c r="C162" s="6" t="s">
        <v>162</v>
      </c>
      <c r="D162" s="6" t="s">
        <v>162</v>
      </c>
      <c r="E162" s="6" t="s">
        <v>946</v>
      </c>
      <c r="F162" s="7">
        <v>20</v>
      </c>
      <c r="G162" s="8">
        <f t="shared" si="1"/>
        <v>5000</v>
      </c>
    </row>
    <row r="163" spans="1:7" ht="21" customHeight="1" x14ac:dyDescent="0.25">
      <c r="A163" s="4" t="s">
        <v>947</v>
      </c>
      <c r="B163" s="5" t="s">
        <v>908</v>
      </c>
      <c r="C163" s="6" t="s">
        <v>59</v>
      </c>
      <c r="D163" s="6" t="s">
        <v>354</v>
      </c>
      <c r="E163" s="6" t="s">
        <v>460</v>
      </c>
      <c r="F163" s="7">
        <v>12</v>
      </c>
      <c r="G163" s="8">
        <f t="shared" si="1"/>
        <v>3000</v>
      </c>
    </row>
    <row r="164" spans="1:7" ht="21" customHeight="1" x14ac:dyDescent="0.25">
      <c r="A164" s="4" t="s">
        <v>948</v>
      </c>
      <c r="B164" s="5" t="s">
        <v>908</v>
      </c>
      <c r="C164" s="6" t="s">
        <v>949</v>
      </c>
      <c r="D164" s="6" t="s">
        <v>75</v>
      </c>
      <c r="E164" s="6" t="s">
        <v>427</v>
      </c>
      <c r="F164" s="7">
        <v>12</v>
      </c>
      <c r="G164" s="8">
        <f t="shared" si="1"/>
        <v>3000</v>
      </c>
    </row>
    <row r="165" spans="1:7" ht="21" customHeight="1" x14ac:dyDescent="0.25">
      <c r="A165" s="4" t="s">
        <v>950</v>
      </c>
      <c r="B165" s="5" t="s">
        <v>908</v>
      </c>
      <c r="C165" s="6" t="s">
        <v>169</v>
      </c>
      <c r="D165" s="6" t="s">
        <v>12</v>
      </c>
      <c r="E165" s="6" t="s">
        <v>951</v>
      </c>
      <c r="F165" s="7">
        <v>13</v>
      </c>
      <c r="G165" s="8">
        <f t="shared" si="1"/>
        <v>3250</v>
      </c>
    </row>
    <row r="166" spans="1:7" ht="21" customHeight="1" x14ac:dyDescent="0.25">
      <c r="A166" s="4" t="s">
        <v>952</v>
      </c>
      <c r="B166" s="5" t="s">
        <v>908</v>
      </c>
      <c r="C166" s="6" t="s">
        <v>450</v>
      </c>
      <c r="D166" s="6" t="s">
        <v>91</v>
      </c>
      <c r="E166" s="6" t="s">
        <v>29</v>
      </c>
      <c r="F166" s="7">
        <v>16</v>
      </c>
      <c r="G166" s="8">
        <f t="shared" si="1"/>
        <v>4000</v>
      </c>
    </row>
    <row r="167" spans="1:7" ht="21" customHeight="1" x14ac:dyDescent="0.25">
      <c r="A167" s="4" t="s">
        <v>953</v>
      </c>
      <c r="B167" s="5" t="s">
        <v>908</v>
      </c>
      <c r="C167" s="6" t="s">
        <v>47</v>
      </c>
      <c r="D167" s="6" t="s">
        <v>21</v>
      </c>
      <c r="E167" s="6" t="s">
        <v>930</v>
      </c>
      <c r="F167" s="7">
        <v>25</v>
      </c>
      <c r="G167" s="8">
        <f t="shared" si="1"/>
        <v>6250</v>
      </c>
    </row>
    <row r="168" spans="1:7" ht="21" customHeight="1" x14ac:dyDescent="0.25">
      <c r="A168" s="4" t="s">
        <v>954</v>
      </c>
      <c r="B168" s="5" t="s">
        <v>908</v>
      </c>
      <c r="C168" s="6" t="s">
        <v>47</v>
      </c>
      <c r="D168" s="6" t="s">
        <v>99</v>
      </c>
      <c r="E168" s="6" t="s">
        <v>180</v>
      </c>
      <c r="F168" s="7">
        <v>20</v>
      </c>
      <c r="G168" s="8">
        <f t="shared" si="1"/>
        <v>5000</v>
      </c>
    </row>
    <row r="169" spans="1:7" ht="21" customHeight="1" x14ac:dyDescent="0.25">
      <c r="A169" s="4" t="s">
        <v>955</v>
      </c>
      <c r="B169" s="5" t="s">
        <v>908</v>
      </c>
      <c r="C169" s="6" t="s">
        <v>600</v>
      </c>
      <c r="D169" s="6" t="s">
        <v>21</v>
      </c>
      <c r="E169" s="6" t="s">
        <v>274</v>
      </c>
      <c r="F169" s="7">
        <v>25</v>
      </c>
      <c r="G169" s="8">
        <f t="shared" si="1"/>
        <v>6250</v>
      </c>
    </row>
    <row r="170" spans="1:7" ht="21" customHeight="1" x14ac:dyDescent="0.25">
      <c r="A170" s="4" t="s">
        <v>956</v>
      </c>
      <c r="B170" s="5" t="s">
        <v>908</v>
      </c>
      <c r="C170" s="6" t="s">
        <v>99</v>
      </c>
      <c r="D170" s="6" t="s">
        <v>59</v>
      </c>
      <c r="E170" s="6" t="s">
        <v>329</v>
      </c>
      <c r="F170" s="7">
        <v>20</v>
      </c>
      <c r="G170" s="8">
        <f t="shared" si="1"/>
        <v>5000</v>
      </c>
    </row>
    <row r="171" spans="1:7" ht="21" customHeight="1" x14ac:dyDescent="0.25">
      <c r="A171" s="4" t="s">
        <v>957</v>
      </c>
      <c r="B171" s="5" t="s">
        <v>908</v>
      </c>
      <c r="C171" s="6" t="s">
        <v>332</v>
      </c>
      <c r="D171" s="6" t="s">
        <v>600</v>
      </c>
      <c r="E171" s="6" t="s">
        <v>180</v>
      </c>
      <c r="F171" s="7">
        <v>15</v>
      </c>
      <c r="G171" s="8">
        <f t="shared" si="1"/>
        <v>3750</v>
      </c>
    </row>
    <row r="172" spans="1:7" ht="21" customHeight="1" x14ac:dyDescent="0.25">
      <c r="A172" s="4" t="s">
        <v>958</v>
      </c>
      <c r="B172" s="5" t="s">
        <v>908</v>
      </c>
      <c r="C172" s="6" t="s">
        <v>332</v>
      </c>
      <c r="D172" s="6" t="s">
        <v>600</v>
      </c>
      <c r="E172" s="6" t="s">
        <v>259</v>
      </c>
      <c r="F172" s="7">
        <v>13</v>
      </c>
      <c r="G172" s="8">
        <f t="shared" si="1"/>
        <v>3250</v>
      </c>
    </row>
    <row r="173" spans="1:7" ht="21" customHeight="1" x14ac:dyDescent="0.25">
      <c r="A173" s="4" t="s">
        <v>959</v>
      </c>
      <c r="B173" s="5" t="s">
        <v>908</v>
      </c>
      <c r="C173" s="6" t="s">
        <v>91</v>
      </c>
      <c r="D173" s="6" t="s">
        <v>960</v>
      </c>
      <c r="E173" s="6" t="s">
        <v>961</v>
      </c>
      <c r="F173" s="7">
        <v>20</v>
      </c>
      <c r="G173" s="8">
        <f t="shared" si="1"/>
        <v>5000</v>
      </c>
    </row>
    <row r="174" spans="1:7" ht="21" customHeight="1" x14ac:dyDescent="0.25">
      <c r="A174" s="4" t="s">
        <v>962</v>
      </c>
      <c r="B174" s="5" t="s">
        <v>908</v>
      </c>
      <c r="C174" s="6" t="s">
        <v>963</v>
      </c>
      <c r="D174" s="6" t="s">
        <v>964</v>
      </c>
      <c r="E174" s="6" t="s">
        <v>240</v>
      </c>
      <c r="F174" s="7">
        <v>4</v>
      </c>
      <c r="G174" s="8">
        <f t="shared" si="1"/>
        <v>1000</v>
      </c>
    </row>
    <row r="175" spans="1:7" ht="21" customHeight="1" x14ac:dyDescent="0.25">
      <c r="A175" s="4" t="s">
        <v>965</v>
      </c>
      <c r="B175" s="5" t="s">
        <v>908</v>
      </c>
      <c r="C175" s="6" t="s">
        <v>963</v>
      </c>
      <c r="D175" s="6" t="s">
        <v>756</v>
      </c>
      <c r="E175" s="6" t="s">
        <v>279</v>
      </c>
      <c r="F175" s="7">
        <v>12</v>
      </c>
      <c r="G175" s="8">
        <f t="shared" si="1"/>
        <v>3000</v>
      </c>
    </row>
    <row r="176" spans="1:7" ht="21" customHeight="1" x14ac:dyDescent="0.25">
      <c r="A176" s="4" t="s">
        <v>966</v>
      </c>
      <c r="B176" s="5" t="s">
        <v>908</v>
      </c>
      <c r="C176" s="6" t="s">
        <v>21</v>
      </c>
      <c r="D176" s="6" t="s">
        <v>47</v>
      </c>
      <c r="E176" s="6" t="s">
        <v>562</v>
      </c>
      <c r="F176" s="7">
        <v>20</v>
      </c>
      <c r="G176" s="8">
        <f t="shared" si="1"/>
        <v>5000</v>
      </c>
    </row>
    <row r="177" spans="1:7" ht="21" customHeight="1" x14ac:dyDescent="0.25">
      <c r="A177" s="4" t="s">
        <v>967</v>
      </c>
      <c r="B177" s="5" t="s">
        <v>908</v>
      </c>
      <c r="C177" s="6" t="s">
        <v>47</v>
      </c>
      <c r="D177" s="6" t="s">
        <v>450</v>
      </c>
      <c r="E177" s="6" t="s">
        <v>941</v>
      </c>
      <c r="F177" s="7">
        <v>11</v>
      </c>
      <c r="G177" s="8">
        <f t="shared" si="1"/>
        <v>2750</v>
      </c>
    </row>
    <row r="178" spans="1:7" ht="21" customHeight="1" x14ac:dyDescent="0.25">
      <c r="A178" s="4" t="s">
        <v>968</v>
      </c>
      <c r="B178" s="5" t="s">
        <v>908</v>
      </c>
      <c r="C178" s="6" t="s">
        <v>47</v>
      </c>
      <c r="D178" s="6" t="s">
        <v>75</v>
      </c>
      <c r="E178" s="6" t="s">
        <v>969</v>
      </c>
      <c r="F178" s="7">
        <v>14</v>
      </c>
      <c r="G178" s="8">
        <f t="shared" si="1"/>
        <v>3500</v>
      </c>
    </row>
    <row r="179" spans="1:7" ht="21" customHeight="1" x14ac:dyDescent="0.25">
      <c r="A179" s="4" t="s">
        <v>970</v>
      </c>
      <c r="B179" s="5" t="s">
        <v>908</v>
      </c>
      <c r="C179" s="6" t="s">
        <v>47</v>
      </c>
      <c r="D179" s="6" t="s">
        <v>21</v>
      </c>
      <c r="E179" s="6" t="s">
        <v>971</v>
      </c>
      <c r="F179" s="7">
        <v>14</v>
      </c>
      <c r="G179" s="8">
        <f t="shared" si="1"/>
        <v>3500</v>
      </c>
    </row>
    <row r="180" spans="1:7" ht="21" customHeight="1" x14ac:dyDescent="0.25">
      <c r="A180" s="4" t="s">
        <v>972</v>
      </c>
      <c r="B180" s="5" t="s">
        <v>908</v>
      </c>
      <c r="C180" s="6" t="s">
        <v>47</v>
      </c>
      <c r="D180" s="6" t="s">
        <v>47</v>
      </c>
      <c r="E180" s="6" t="s">
        <v>973</v>
      </c>
      <c r="F180" s="7">
        <v>20</v>
      </c>
      <c r="G180" s="8">
        <f t="shared" si="1"/>
        <v>5000</v>
      </c>
    </row>
    <row r="181" spans="1:7" ht="21" customHeight="1" x14ac:dyDescent="0.25">
      <c r="A181" s="4" t="s">
        <v>974</v>
      </c>
      <c r="B181" s="5" t="s">
        <v>908</v>
      </c>
      <c r="C181" s="6" t="s">
        <v>46</v>
      </c>
      <c r="D181" s="6" t="s">
        <v>975</v>
      </c>
      <c r="E181" s="6" t="s">
        <v>81</v>
      </c>
      <c r="F181" s="7">
        <v>19</v>
      </c>
      <c r="G181" s="8">
        <f t="shared" si="1"/>
        <v>4750</v>
      </c>
    </row>
    <row r="182" spans="1:7" ht="21" customHeight="1" x14ac:dyDescent="0.25">
      <c r="A182" s="4" t="s">
        <v>976</v>
      </c>
      <c r="B182" s="5" t="s">
        <v>908</v>
      </c>
      <c r="C182" s="6" t="s">
        <v>450</v>
      </c>
      <c r="D182" s="6" t="s">
        <v>845</v>
      </c>
      <c r="E182" s="6" t="s">
        <v>44</v>
      </c>
      <c r="F182" s="7">
        <v>20</v>
      </c>
      <c r="G182" s="8">
        <f t="shared" si="1"/>
        <v>5000</v>
      </c>
    </row>
    <row r="183" spans="1:7" ht="21" customHeight="1" x14ac:dyDescent="0.25">
      <c r="A183" s="4" t="s">
        <v>977</v>
      </c>
      <c r="B183" s="5" t="s">
        <v>908</v>
      </c>
      <c r="C183" s="6" t="s">
        <v>978</v>
      </c>
      <c r="D183" s="6" t="s">
        <v>979</v>
      </c>
      <c r="E183" s="6" t="s">
        <v>253</v>
      </c>
      <c r="F183" s="7">
        <v>25</v>
      </c>
      <c r="G183" s="8">
        <f t="shared" si="1"/>
        <v>6250</v>
      </c>
    </row>
    <row r="184" spans="1:7" ht="21" customHeight="1" x14ac:dyDescent="0.25">
      <c r="A184" s="4" t="s">
        <v>980</v>
      </c>
      <c r="B184" s="5" t="s">
        <v>908</v>
      </c>
      <c r="C184" s="6" t="s">
        <v>162</v>
      </c>
      <c r="D184" s="6" t="s">
        <v>981</v>
      </c>
      <c r="E184" s="6" t="s">
        <v>982</v>
      </c>
      <c r="F184" s="7">
        <v>20</v>
      </c>
      <c r="G184" s="8">
        <f t="shared" si="1"/>
        <v>5000</v>
      </c>
    </row>
    <row r="185" spans="1:7" ht="21" customHeight="1" x14ac:dyDescent="0.25">
      <c r="A185" s="4" t="s">
        <v>983</v>
      </c>
      <c r="B185" s="5" t="s">
        <v>908</v>
      </c>
      <c r="C185" s="6" t="s">
        <v>140</v>
      </c>
      <c r="D185" s="6" t="s">
        <v>984</v>
      </c>
      <c r="E185" s="6" t="s">
        <v>985</v>
      </c>
      <c r="F185" s="7">
        <v>20</v>
      </c>
      <c r="G185" s="8">
        <f t="shared" si="1"/>
        <v>5000</v>
      </c>
    </row>
    <row r="186" spans="1:7" ht="21" customHeight="1" x14ac:dyDescent="0.25">
      <c r="A186" s="4" t="s">
        <v>986</v>
      </c>
      <c r="B186" s="5" t="s">
        <v>987</v>
      </c>
      <c r="C186" s="6" t="s">
        <v>764</v>
      </c>
      <c r="D186" s="6" t="s">
        <v>99</v>
      </c>
      <c r="E186" s="6" t="s">
        <v>988</v>
      </c>
      <c r="F186" s="7">
        <v>16</v>
      </c>
      <c r="G186" s="8">
        <f t="shared" si="1"/>
        <v>4000</v>
      </c>
    </row>
    <row r="187" spans="1:7" ht="21" customHeight="1" x14ac:dyDescent="0.25">
      <c r="A187" s="4" t="s">
        <v>989</v>
      </c>
      <c r="B187" s="5" t="s">
        <v>987</v>
      </c>
      <c r="C187" s="6" t="s">
        <v>591</v>
      </c>
      <c r="D187" s="6" t="s">
        <v>639</v>
      </c>
      <c r="E187" s="6" t="s">
        <v>285</v>
      </c>
      <c r="F187" s="7">
        <v>25</v>
      </c>
      <c r="G187" s="8">
        <f t="shared" si="1"/>
        <v>6250</v>
      </c>
    </row>
    <row r="188" spans="1:7" ht="21" customHeight="1" x14ac:dyDescent="0.25">
      <c r="A188" s="4" t="s">
        <v>990</v>
      </c>
      <c r="B188" s="5" t="s">
        <v>987</v>
      </c>
      <c r="C188" s="6" t="s">
        <v>591</v>
      </c>
      <c r="D188" s="6" t="s">
        <v>37</v>
      </c>
      <c r="E188" s="6" t="s">
        <v>782</v>
      </c>
      <c r="F188" s="7">
        <v>14</v>
      </c>
      <c r="G188" s="8">
        <f t="shared" si="1"/>
        <v>3500</v>
      </c>
    </row>
    <row r="189" spans="1:7" ht="21" customHeight="1" x14ac:dyDescent="0.25">
      <c r="A189" s="4" t="s">
        <v>991</v>
      </c>
      <c r="B189" s="5" t="s">
        <v>987</v>
      </c>
      <c r="C189" s="6" t="s">
        <v>37</v>
      </c>
      <c r="D189" s="6" t="s">
        <v>695</v>
      </c>
      <c r="E189" s="6" t="s">
        <v>992</v>
      </c>
      <c r="F189" s="7">
        <v>15</v>
      </c>
      <c r="G189" s="8">
        <f t="shared" si="1"/>
        <v>3750</v>
      </c>
    </row>
    <row r="190" spans="1:7" ht="21" customHeight="1" x14ac:dyDescent="0.25">
      <c r="A190" s="4" t="s">
        <v>993</v>
      </c>
      <c r="B190" s="5" t="s">
        <v>987</v>
      </c>
      <c r="C190" s="6" t="s">
        <v>472</v>
      </c>
      <c r="D190" s="6" t="s">
        <v>522</v>
      </c>
      <c r="E190" s="6" t="s">
        <v>259</v>
      </c>
      <c r="F190" s="7">
        <v>20</v>
      </c>
      <c r="G190" s="8">
        <f t="shared" si="1"/>
        <v>5000</v>
      </c>
    </row>
    <row r="191" spans="1:7" ht="21" customHeight="1" x14ac:dyDescent="0.25">
      <c r="A191" s="4" t="s">
        <v>994</v>
      </c>
      <c r="B191" s="5" t="s">
        <v>987</v>
      </c>
      <c r="C191" s="6" t="s">
        <v>21</v>
      </c>
      <c r="D191" s="6" t="s">
        <v>179</v>
      </c>
      <c r="E191" s="6" t="s">
        <v>933</v>
      </c>
      <c r="F191" s="7">
        <v>20</v>
      </c>
      <c r="G191" s="8">
        <f t="shared" si="1"/>
        <v>5000</v>
      </c>
    </row>
    <row r="192" spans="1:7" ht="21" customHeight="1" x14ac:dyDescent="0.25">
      <c r="A192" s="4" t="s">
        <v>995</v>
      </c>
      <c r="B192" s="5" t="s">
        <v>987</v>
      </c>
      <c r="C192" s="6" t="s">
        <v>99</v>
      </c>
      <c r="D192" s="6" t="s">
        <v>943</v>
      </c>
      <c r="E192" s="6" t="s">
        <v>810</v>
      </c>
      <c r="F192" s="7">
        <v>20</v>
      </c>
      <c r="G192" s="8">
        <f t="shared" si="1"/>
        <v>5000</v>
      </c>
    </row>
    <row r="193" spans="1:7" ht="21" customHeight="1" x14ac:dyDescent="0.25">
      <c r="A193" s="4" t="s">
        <v>996</v>
      </c>
      <c r="B193" s="5" t="s">
        <v>987</v>
      </c>
      <c r="C193" s="6" t="s">
        <v>189</v>
      </c>
      <c r="D193" s="6" t="s">
        <v>304</v>
      </c>
      <c r="E193" s="6" t="s">
        <v>997</v>
      </c>
      <c r="F193" s="7">
        <v>20</v>
      </c>
      <c r="G193" s="8">
        <f t="shared" si="1"/>
        <v>5000</v>
      </c>
    </row>
    <row r="194" spans="1:7" ht="21" customHeight="1" x14ac:dyDescent="0.25">
      <c r="A194" s="4" t="s">
        <v>998</v>
      </c>
      <c r="B194" s="5" t="s">
        <v>987</v>
      </c>
      <c r="C194" s="6" t="s">
        <v>764</v>
      </c>
      <c r="D194" s="6" t="s">
        <v>166</v>
      </c>
      <c r="E194" s="6" t="s">
        <v>180</v>
      </c>
      <c r="F194" s="7">
        <v>15</v>
      </c>
      <c r="G194" s="8">
        <f t="shared" si="1"/>
        <v>3750</v>
      </c>
    </row>
    <row r="195" spans="1:7" ht="21" customHeight="1" x14ac:dyDescent="0.25">
      <c r="A195" s="4" t="s">
        <v>999</v>
      </c>
      <c r="B195" s="5" t="s">
        <v>987</v>
      </c>
      <c r="C195" s="6" t="s">
        <v>165</v>
      </c>
      <c r="D195" s="6" t="s">
        <v>554</v>
      </c>
      <c r="E195" s="6" t="s">
        <v>283</v>
      </c>
      <c r="F195" s="7">
        <v>16</v>
      </c>
      <c r="G195" s="8">
        <f t="shared" ref="G195:G284" si="2">F195*250</f>
        <v>4000</v>
      </c>
    </row>
    <row r="196" spans="1:7" ht="21" customHeight="1" x14ac:dyDescent="0.25">
      <c r="A196" s="4" t="s">
        <v>1000</v>
      </c>
      <c r="B196" s="5" t="s">
        <v>987</v>
      </c>
      <c r="C196" s="6" t="s">
        <v>179</v>
      </c>
      <c r="D196" s="6" t="s">
        <v>67</v>
      </c>
      <c r="E196" s="6" t="s">
        <v>1001</v>
      </c>
      <c r="F196" s="7">
        <v>25</v>
      </c>
      <c r="G196" s="8">
        <f t="shared" si="2"/>
        <v>6250</v>
      </c>
    </row>
    <row r="197" spans="1:7" ht="21" customHeight="1" x14ac:dyDescent="0.25">
      <c r="A197" s="4" t="s">
        <v>1002</v>
      </c>
      <c r="B197" s="5" t="s">
        <v>987</v>
      </c>
      <c r="C197" s="6" t="s">
        <v>59</v>
      </c>
      <c r="D197" s="6" t="s">
        <v>1003</v>
      </c>
      <c r="E197" s="6" t="s">
        <v>642</v>
      </c>
      <c r="F197" s="7">
        <v>20</v>
      </c>
      <c r="G197" s="8">
        <f t="shared" si="2"/>
        <v>5000</v>
      </c>
    </row>
    <row r="198" spans="1:7" ht="21" customHeight="1" x14ac:dyDescent="0.25">
      <c r="A198" s="4" t="s">
        <v>1004</v>
      </c>
      <c r="B198" s="5" t="s">
        <v>987</v>
      </c>
      <c r="C198" s="6" t="s">
        <v>27</v>
      </c>
      <c r="D198" s="6" t="s">
        <v>141</v>
      </c>
      <c r="E198" s="6" t="s">
        <v>1005</v>
      </c>
      <c r="F198" s="7">
        <v>11</v>
      </c>
      <c r="G198" s="8">
        <f t="shared" si="2"/>
        <v>2750</v>
      </c>
    </row>
    <row r="199" spans="1:7" ht="21" customHeight="1" x14ac:dyDescent="0.25">
      <c r="A199" s="4" t="s">
        <v>1006</v>
      </c>
      <c r="B199" s="5" t="s">
        <v>987</v>
      </c>
      <c r="C199" s="6" t="s">
        <v>600</v>
      </c>
      <c r="D199" s="6" t="s">
        <v>1007</v>
      </c>
      <c r="E199" s="6" t="s">
        <v>1008</v>
      </c>
      <c r="F199" s="7">
        <v>9</v>
      </c>
      <c r="G199" s="8">
        <f t="shared" si="2"/>
        <v>2250</v>
      </c>
    </row>
    <row r="200" spans="1:7" ht="21" customHeight="1" x14ac:dyDescent="0.25">
      <c r="A200" s="4" t="s">
        <v>1009</v>
      </c>
      <c r="B200" s="5" t="s">
        <v>987</v>
      </c>
      <c r="C200" s="6" t="s">
        <v>140</v>
      </c>
      <c r="D200" s="6" t="s">
        <v>99</v>
      </c>
      <c r="E200" s="6" t="s">
        <v>1010</v>
      </c>
      <c r="F200" s="7">
        <v>12</v>
      </c>
      <c r="G200" s="8">
        <f t="shared" si="2"/>
        <v>3000</v>
      </c>
    </row>
    <row r="201" spans="1:7" ht="21" customHeight="1" x14ac:dyDescent="0.25">
      <c r="A201" s="4" t="s">
        <v>1011</v>
      </c>
      <c r="B201" s="5" t="s">
        <v>987</v>
      </c>
      <c r="C201" s="6" t="s">
        <v>137</v>
      </c>
      <c r="D201" s="6" t="s">
        <v>1012</v>
      </c>
      <c r="E201" s="6" t="s">
        <v>752</v>
      </c>
      <c r="F201" s="7">
        <v>12</v>
      </c>
      <c r="G201" s="8">
        <f t="shared" si="2"/>
        <v>3000</v>
      </c>
    </row>
    <row r="202" spans="1:7" ht="21" customHeight="1" x14ac:dyDescent="0.25">
      <c r="A202" s="4" t="s">
        <v>1013</v>
      </c>
      <c r="B202" s="5" t="s">
        <v>987</v>
      </c>
      <c r="C202" s="6" t="s">
        <v>1014</v>
      </c>
      <c r="D202" s="6" t="s">
        <v>227</v>
      </c>
      <c r="E202" s="6" t="s">
        <v>228</v>
      </c>
      <c r="F202" s="7">
        <v>19</v>
      </c>
      <c r="G202" s="8">
        <f t="shared" si="2"/>
        <v>4750</v>
      </c>
    </row>
    <row r="203" spans="1:7" ht="21" customHeight="1" x14ac:dyDescent="0.25">
      <c r="A203" s="4" t="s">
        <v>1015</v>
      </c>
      <c r="B203" s="5" t="s">
        <v>987</v>
      </c>
      <c r="C203" s="6" t="s">
        <v>21</v>
      </c>
      <c r="D203" s="6" t="s">
        <v>1016</v>
      </c>
      <c r="E203" s="6" t="s">
        <v>460</v>
      </c>
      <c r="F203" s="7">
        <v>16</v>
      </c>
      <c r="G203" s="8">
        <f t="shared" si="2"/>
        <v>4000</v>
      </c>
    </row>
    <row r="204" spans="1:7" ht="21" customHeight="1" x14ac:dyDescent="0.25">
      <c r="A204" s="4" t="s">
        <v>1017</v>
      </c>
      <c r="B204" s="5" t="s">
        <v>987</v>
      </c>
      <c r="C204" s="6" t="s">
        <v>522</v>
      </c>
      <c r="D204" s="6" t="s">
        <v>24</v>
      </c>
      <c r="E204" s="6" t="s">
        <v>1018</v>
      </c>
      <c r="F204" s="7">
        <v>20</v>
      </c>
      <c r="G204" s="8">
        <f t="shared" si="2"/>
        <v>5000</v>
      </c>
    </row>
    <row r="205" spans="1:7" ht="21" customHeight="1" x14ac:dyDescent="0.25">
      <c r="A205" s="4" t="s">
        <v>1019</v>
      </c>
      <c r="B205" s="5" t="s">
        <v>987</v>
      </c>
      <c r="C205" s="6" t="s">
        <v>28</v>
      </c>
      <c r="D205" s="6" t="s">
        <v>179</v>
      </c>
      <c r="E205" s="6" t="s">
        <v>1020</v>
      </c>
      <c r="F205" s="7">
        <v>25</v>
      </c>
      <c r="G205" s="8">
        <f t="shared" si="2"/>
        <v>6250</v>
      </c>
    </row>
    <row r="206" spans="1:7" ht="21" customHeight="1" x14ac:dyDescent="0.25">
      <c r="A206" s="4" t="s">
        <v>1021</v>
      </c>
      <c r="B206" s="5" t="s">
        <v>987</v>
      </c>
      <c r="C206" s="6" t="s">
        <v>1022</v>
      </c>
      <c r="D206" s="6" t="s">
        <v>21</v>
      </c>
      <c r="E206" s="6" t="s">
        <v>1023</v>
      </c>
      <c r="F206" s="7">
        <v>14</v>
      </c>
      <c r="G206" s="8">
        <f t="shared" si="2"/>
        <v>3500</v>
      </c>
    </row>
    <row r="207" spans="1:7" ht="21" customHeight="1" x14ac:dyDescent="0.25">
      <c r="A207" s="4" t="s">
        <v>1024</v>
      </c>
      <c r="B207" s="5" t="s">
        <v>987</v>
      </c>
      <c r="C207" s="6" t="s">
        <v>287</v>
      </c>
      <c r="D207" s="6" t="s">
        <v>37</v>
      </c>
      <c r="E207" s="6" t="s">
        <v>163</v>
      </c>
      <c r="F207" s="7">
        <v>25</v>
      </c>
      <c r="G207" s="8">
        <f t="shared" si="2"/>
        <v>6250</v>
      </c>
    </row>
    <row r="208" spans="1:7" ht="21" customHeight="1" x14ac:dyDescent="0.25">
      <c r="A208" s="4" t="s">
        <v>1025</v>
      </c>
      <c r="B208" s="5" t="s">
        <v>987</v>
      </c>
      <c r="C208" s="6" t="s">
        <v>242</v>
      </c>
      <c r="D208" s="6" t="s">
        <v>1026</v>
      </c>
      <c r="E208" s="6" t="s">
        <v>345</v>
      </c>
      <c r="F208" s="7">
        <v>6</v>
      </c>
      <c r="G208" s="8">
        <f t="shared" si="2"/>
        <v>1500</v>
      </c>
    </row>
    <row r="209" spans="1:7" ht="21" customHeight="1" x14ac:dyDescent="0.25">
      <c r="A209" s="4" t="s">
        <v>1027</v>
      </c>
      <c r="B209" s="5" t="s">
        <v>987</v>
      </c>
      <c r="C209" s="6" t="s">
        <v>242</v>
      </c>
      <c r="D209" s="6" t="s">
        <v>1026</v>
      </c>
      <c r="E209" s="6" t="s">
        <v>1028</v>
      </c>
      <c r="F209" s="7">
        <v>17</v>
      </c>
      <c r="G209" s="8">
        <f t="shared" si="2"/>
        <v>4250</v>
      </c>
    </row>
    <row r="210" spans="1:7" ht="21" customHeight="1" x14ac:dyDescent="0.25">
      <c r="A210" s="4" t="s">
        <v>1029</v>
      </c>
      <c r="B210" s="5" t="s">
        <v>987</v>
      </c>
      <c r="C210" s="6" t="s">
        <v>12</v>
      </c>
      <c r="D210" s="6" t="s">
        <v>1030</v>
      </c>
      <c r="E210" s="6" t="s">
        <v>1031</v>
      </c>
      <c r="F210" s="7">
        <v>25</v>
      </c>
      <c r="G210" s="8">
        <f t="shared" si="2"/>
        <v>6250</v>
      </c>
    </row>
    <row r="211" spans="1:7" ht="21" customHeight="1" x14ac:dyDescent="0.25">
      <c r="A211" s="4" t="s">
        <v>1032</v>
      </c>
      <c r="B211" s="5" t="s">
        <v>987</v>
      </c>
      <c r="C211" s="6" t="s">
        <v>304</v>
      </c>
      <c r="D211" s="6" t="s">
        <v>1033</v>
      </c>
      <c r="E211" s="6" t="s">
        <v>1034</v>
      </c>
      <c r="F211" s="7">
        <v>20</v>
      </c>
      <c r="G211" s="8">
        <f t="shared" si="2"/>
        <v>5000</v>
      </c>
    </row>
    <row r="212" spans="1:7" ht="21" customHeight="1" x14ac:dyDescent="0.25">
      <c r="A212" s="4" t="s">
        <v>1035</v>
      </c>
      <c r="B212" s="5" t="s">
        <v>987</v>
      </c>
      <c r="C212" s="6" t="s">
        <v>749</v>
      </c>
      <c r="D212" s="6" t="s">
        <v>749</v>
      </c>
      <c r="E212" s="6" t="s">
        <v>1036</v>
      </c>
      <c r="F212" s="7">
        <v>20</v>
      </c>
      <c r="G212" s="8">
        <f t="shared" si="2"/>
        <v>5000</v>
      </c>
    </row>
    <row r="213" spans="1:7" ht="21" customHeight="1" x14ac:dyDescent="0.25">
      <c r="A213" s="4" t="s">
        <v>1037</v>
      </c>
      <c r="B213" s="5" t="s">
        <v>987</v>
      </c>
      <c r="C213" s="6" t="s">
        <v>639</v>
      </c>
      <c r="D213" s="6" t="s">
        <v>144</v>
      </c>
      <c r="E213" s="6" t="s">
        <v>1038</v>
      </c>
      <c r="F213" s="7">
        <v>20</v>
      </c>
      <c r="G213" s="8">
        <f t="shared" si="2"/>
        <v>5000</v>
      </c>
    </row>
    <row r="214" spans="1:7" ht="21" customHeight="1" x14ac:dyDescent="0.25">
      <c r="A214" s="4" t="s">
        <v>1039</v>
      </c>
      <c r="B214" s="5" t="s">
        <v>987</v>
      </c>
      <c r="C214" s="6" t="s">
        <v>818</v>
      </c>
      <c r="D214" s="6" t="s">
        <v>1040</v>
      </c>
      <c r="E214" s="6" t="s">
        <v>1041</v>
      </c>
      <c r="F214" s="7">
        <v>25</v>
      </c>
      <c r="G214" s="8">
        <f t="shared" si="2"/>
        <v>6250</v>
      </c>
    </row>
    <row r="215" spans="1:7" ht="21" customHeight="1" x14ac:dyDescent="0.25">
      <c r="A215" s="4" t="s">
        <v>1042</v>
      </c>
      <c r="B215" s="5" t="s">
        <v>987</v>
      </c>
      <c r="C215" s="6" t="s">
        <v>24</v>
      </c>
      <c r="D215" s="6" t="s">
        <v>59</v>
      </c>
      <c r="E215" s="6" t="s">
        <v>1023</v>
      </c>
      <c r="F215" s="7">
        <v>13</v>
      </c>
      <c r="G215" s="8">
        <f t="shared" si="2"/>
        <v>3250</v>
      </c>
    </row>
    <row r="216" spans="1:7" ht="21" customHeight="1" x14ac:dyDescent="0.25">
      <c r="A216" s="4" t="s">
        <v>1043</v>
      </c>
      <c r="B216" s="5" t="s">
        <v>987</v>
      </c>
      <c r="C216" s="6" t="s">
        <v>137</v>
      </c>
      <c r="D216" s="6" t="s">
        <v>299</v>
      </c>
      <c r="E216" s="6" t="s">
        <v>259</v>
      </c>
      <c r="F216" s="7">
        <v>25</v>
      </c>
      <c r="G216" s="8">
        <f t="shared" si="2"/>
        <v>6250</v>
      </c>
    </row>
    <row r="217" spans="1:7" ht="21" customHeight="1" x14ac:dyDescent="0.25">
      <c r="A217" s="4" t="s">
        <v>1044</v>
      </c>
      <c r="B217" s="5" t="s">
        <v>987</v>
      </c>
      <c r="C217" s="6" t="s">
        <v>59</v>
      </c>
      <c r="D217" s="6" t="s">
        <v>299</v>
      </c>
      <c r="E217" s="6" t="s">
        <v>1045</v>
      </c>
      <c r="F217" s="7">
        <v>20</v>
      </c>
      <c r="G217" s="8">
        <f t="shared" si="2"/>
        <v>5000</v>
      </c>
    </row>
    <row r="218" spans="1:7" ht="21" customHeight="1" x14ac:dyDescent="0.25">
      <c r="A218" s="4" t="s">
        <v>1046</v>
      </c>
      <c r="B218" s="5" t="s">
        <v>987</v>
      </c>
      <c r="C218" s="6" t="s">
        <v>1047</v>
      </c>
      <c r="D218" s="6" t="s">
        <v>287</v>
      </c>
      <c r="E218" s="6" t="s">
        <v>1048</v>
      </c>
      <c r="F218" s="7">
        <v>20</v>
      </c>
      <c r="G218" s="8">
        <f t="shared" si="2"/>
        <v>5000</v>
      </c>
    </row>
    <row r="219" spans="1:7" ht="21" customHeight="1" x14ac:dyDescent="0.25">
      <c r="A219" s="4" t="s">
        <v>1049</v>
      </c>
      <c r="B219" s="5" t="s">
        <v>987</v>
      </c>
      <c r="C219" s="6" t="s">
        <v>332</v>
      </c>
      <c r="D219" s="6" t="s">
        <v>1050</v>
      </c>
      <c r="E219" s="6" t="s">
        <v>1051</v>
      </c>
      <c r="F219" s="7">
        <v>16</v>
      </c>
      <c r="G219" s="8">
        <f t="shared" si="2"/>
        <v>4000</v>
      </c>
    </row>
    <row r="220" spans="1:7" ht="21" customHeight="1" x14ac:dyDescent="0.25">
      <c r="A220" s="4" t="s">
        <v>1052</v>
      </c>
      <c r="B220" s="5" t="s">
        <v>987</v>
      </c>
      <c r="C220" s="6" t="s">
        <v>245</v>
      </c>
      <c r="D220" s="6" t="s">
        <v>1053</v>
      </c>
      <c r="E220" s="6" t="s">
        <v>113</v>
      </c>
      <c r="F220" s="7">
        <v>25</v>
      </c>
      <c r="G220" s="8">
        <f t="shared" si="2"/>
        <v>6250</v>
      </c>
    </row>
    <row r="221" spans="1:7" ht="21" customHeight="1" x14ac:dyDescent="0.25">
      <c r="A221" s="4" t="s">
        <v>1054</v>
      </c>
      <c r="B221" s="5" t="s">
        <v>987</v>
      </c>
      <c r="C221" s="6" t="s">
        <v>1055</v>
      </c>
      <c r="D221" s="6" t="s">
        <v>24</v>
      </c>
      <c r="E221" s="6" t="s">
        <v>209</v>
      </c>
      <c r="F221" s="7">
        <v>20</v>
      </c>
      <c r="G221" s="8">
        <f t="shared" si="2"/>
        <v>5000</v>
      </c>
    </row>
    <row r="222" spans="1:7" ht="21" customHeight="1" x14ac:dyDescent="0.25">
      <c r="A222" s="4" t="s">
        <v>1056</v>
      </c>
      <c r="B222" s="5" t="s">
        <v>987</v>
      </c>
      <c r="C222" s="6" t="s">
        <v>24</v>
      </c>
      <c r="D222" s="6" t="s">
        <v>1057</v>
      </c>
      <c r="E222" s="6" t="s">
        <v>333</v>
      </c>
      <c r="F222" s="7">
        <v>25</v>
      </c>
      <c r="G222" s="8">
        <f t="shared" si="2"/>
        <v>6250</v>
      </c>
    </row>
    <row r="223" spans="1:7" ht="21" customHeight="1" x14ac:dyDescent="0.25">
      <c r="A223" s="4" t="s">
        <v>1058</v>
      </c>
      <c r="B223" s="5" t="s">
        <v>987</v>
      </c>
      <c r="C223" s="6" t="s">
        <v>749</v>
      </c>
      <c r="D223" s="6" t="s">
        <v>749</v>
      </c>
      <c r="E223" s="6" t="s">
        <v>1059</v>
      </c>
      <c r="F223" s="7">
        <v>11</v>
      </c>
      <c r="G223" s="8">
        <f t="shared" si="2"/>
        <v>2750</v>
      </c>
    </row>
    <row r="224" spans="1:7" ht="21" customHeight="1" x14ac:dyDescent="0.25">
      <c r="A224" s="4" t="s">
        <v>1060</v>
      </c>
      <c r="B224" s="5" t="s">
        <v>987</v>
      </c>
      <c r="C224" s="6" t="s">
        <v>749</v>
      </c>
      <c r="D224" s="6" t="s">
        <v>749</v>
      </c>
      <c r="E224" s="6" t="s">
        <v>785</v>
      </c>
      <c r="F224" s="7">
        <v>12</v>
      </c>
      <c r="G224" s="8">
        <f t="shared" si="2"/>
        <v>3000</v>
      </c>
    </row>
    <row r="225" spans="1:7" ht="21" customHeight="1" x14ac:dyDescent="0.25">
      <c r="A225" s="4" t="s">
        <v>1061</v>
      </c>
      <c r="B225" s="5" t="s">
        <v>987</v>
      </c>
      <c r="C225" s="6" t="s">
        <v>1014</v>
      </c>
      <c r="D225" s="6" t="s">
        <v>227</v>
      </c>
      <c r="E225" s="6" t="s">
        <v>778</v>
      </c>
      <c r="F225" s="7">
        <v>10</v>
      </c>
      <c r="G225" s="8">
        <f t="shared" si="2"/>
        <v>2500</v>
      </c>
    </row>
    <row r="226" spans="1:7" ht="21" customHeight="1" x14ac:dyDescent="0.25">
      <c r="A226" s="4" t="s">
        <v>1062</v>
      </c>
      <c r="B226" s="5" t="s">
        <v>987</v>
      </c>
      <c r="C226" s="6" t="s">
        <v>1014</v>
      </c>
      <c r="D226" s="6" t="s">
        <v>227</v>
      </c>
      <c r="E226" s="6" t="s">
        <v>1063</v>
      </c>
      <c r="F226" s="7">
        <v>20</v>
      </c>
      <c r="G226" s="8">
        <f t="shared" si="2"/>
        <v>5000</v>
      </c>
    </row>
    <row r="227" spans="1:7" ht="21" customHeight="1" x14ac:dyDescent="0.25">
      <c r="A227" s="4" t="s">
        <v>1064</v>
      </c>
      <c r="B227" s="5" t="s">
        <v>987</v>
      </c>
      <c r="C227" s="6" t="s">
        <v>443</v>
      </c>
      <c r="D227" s="6" t="s">
        <v>1065</v>
      </c>
      <c r="E227" s="6" t="s">
        <v>259</v>
      </c>
      <c r="F227" s="7">
        <v>11</v>
      </c>
      <c r="G227" s="8">
        <f t="shared" si="2"/>
        <v>2750</v>
      </c>
    </row>
    <row r="228" spans="1:7" ht="21" customHeight="1" x14ac:dyDescent="0.25">
      <c r="A228" s="4" t="s">
        <v>1066</v>
      </c>
      <c r="B228" s="5" t="s">
        <v>987</v>
      </c>
      <c r="C228" s="6" t="s">
        <v>443</v>
      </c>
      <c r="D228" s="6" t="s">
        <v>749</v>
      </c>
      <c r="E228" s="6" t="s">
        <v>518</v>
      </c>
      <c r="F228" s="7">
        <v>20</v>
      </c>
      <c r="G228" s="8">
        <f t="shared" si="2"/>
        <v>5000</v>
      </c>
    </row>
    <row r="229" spans="1:7" ht="21" customHeight="1" x14ac:dyDescent="0.25">
      <c r="A229" s="4" t="s">
        <v>1067</v>
      </c>
      <c r="B229" s="5" t="s">
        <v>987</v>
      </c>
      <c r="C229" s="6" t="s">
        <v>21</v>
      </c>
      <c r="D229" s="6" t="s">
        <v>141</v>
      </c>
      <c r="E229" s="6" t="s">
        <v>279</v>
      </c>
      <c r="F229" s="7">
        <v>20</v>
      </c>
      <c r="G229" s="8">
        <f t="shared" si="2"/>
        <v>5000</v>
      </c>
    </row>
    <row r="230" spans="1:7" ht="21" customHeight="1" x14ac:dyDescent="0.25">
      <c r="A230" s="4" t="s">
        <v>1068</v>
      </c>
      <c r="B230" s="5" t="s">
        <v>987</v>
      </c>
      <c r="C230" s="6" t="s">
        <v>21</v>
      </c>
      <c r="D230" s="6" t="s">
        <v>37</v>
      </c>
      <c r="E230" s="6" t="s">
        <v>1069</v>
      </c>
      <c r="F230" s="7">
        <v>25</v>
      </c>
      <c r="G230" s="8">
        <f t="shared" si="2"/>
        <v>6250</v>
      </c>
    </row>
    <row r="231" spans="1:7" ht="21" customHeight="1" x14ac:dyDescent="0.25">
      <c r="A231" s="4" t="s">
        <v>1070</v>
      </c>
      <c r="B231" s="5" t="s">
        <v>987</v>
      </c>
      <c r="C231" s="6" t="s">
        <v>191</v>
      </c>
      <c r="D231" s="6" t="s">
        <v>24</v>
      </c>
      <c r="E231" s="6" t="s">
        <v>1071</v>
      </c>
      <c r="F231" s="7">
        <v>25</v>
      </c>
      <c r="G231" s="8">
        <f t="shared" si="2"/>
        <v>6250</v>
      </c>
    </row>
    <row r="232" spans="1:7" ht="21" customHeight="1" x14ac:dyDescent="0.25">
      <c r="A232" s="4" t="s">
        <v>1073</v>
      </c>
      <c r="B232" s="5" t="s">
        <v>987</v>
      </c>
      <c r="C232" s="6" t="s">
        <v>24</v>
      </c>
      <c r="D232" s="6" t="s">
        <v>169</v>
      </c>
      <c r="E232" s="6" t="s">
        <v>416</v>
      </c>
      <c r="F232" s="7">
        <v>3</v>
      </c>
      <c r="G232" s="8">
        <f t="shared" si="2"/>
        <v>750</v>
      </c>
    </row>
    <row r="233" spans="1:7" ht="21" customHeight="1" x14ac:dyDescent="0.25">
      <c r="A233" s="4" t="s">
        <v>1074</v>
      </c>
      <c r="B233" s="5" t="s">
        <v>987</v>
      </c>
      <c r="C233" s="6" t="s">
        <v>314</v>
      </c>
      <c r="D233" s="6" t="s">
        <v>169</v>
      </c>
      <c r="E233" s="6" t="s">
        <v>427</v>
      </c>
      <c r="F233" s="7">
        <v>7</v>
      </c>
      <c r="G233" s="8">
        <f t="shared" si="2"/>
        <v>1750</v>
      </c>
    </row>
    <row r="234" spans="1:7" ht="21" customHeight="1" x14ac:dyDescent="0.25">
      <c r="A234" s="4" t="s">
        <v>1075</v>
      </c>
      <c r="B234" s="5" t="s">
        <v>987</v>
      </c>
      <c r="C234" s="6" t="s">
        <v>314</v>
      </c>
      <c r="D234" s="6" t="s">
        <v>162</v>
      </c>
      <c r="E234" s="6" t="s">
        <v>1076</v>
      </c>
      <c r="F234" s="7">
        <v>11</v>
      </c>
      <c r="G234" s="8">
        <f t="shared" si="2"/>
        <v>2750</v>
      </c>
    </row>
    <row r="235" spans="1:7" ht="21" customHeight="1" x14ac:dyDescent="0.25">
      <c r="A235" s="4" t="s">
        <v>1077</v>
      </c>
      <c r="B235" s="5" t="s">
        <v>987</v>
      </c>
      <c r="C235" s="6" t="s">
        <v>314</v>
      </c>
      <c r="D235" s="6" t="s">
        <v>21</v>
      </c>
      <c r="E235" s="6" t="s">
        <v>1078</v>
      </c>
      <c r="F235" s="7">
        <v>17</v>
      </c>
      <c r="G235" s="8">
        <f t="shared" si="2"/>
        <v>4250</v>
      </c>
    </row>
    <row r="236" spans="1:7" ht="21" customHeight="1" x14ac:dyDescent="0.25">
      <c r="A236" s="4" t="s">
        <v>1079</v>
      </c>
      <c r="B236" s="5" t="s">
        <v>987</v>
      </c>
      <c r="C236" s="6" t="s">
        <v>220</v>
      </c>
      <c r="D236" s="6" t="s">
        <v>162</v>
      </c>
      <c r="E236" s="6" t="s">
        <v>92</v>
      </c>
      <c r="F236" s="7">
        <v>10</v>
      </c>
      <c r="G236" s="8">
        <f t="shared" si="2"/>
        <v>2500</v>
      </c>
    </row>
    <row r="237" spans="1:7" ht="21" customHeight="1" x14ac:dyDescent="0.25">
      <c r="A237" s="4" t="s">
        <v>1080</v>
      </c>
      <c r="B237" s="5" t="s">
        <v>987</v>
      </c>
      <c r="C237" s="6" t="s">
        <v>220</v>
      </c>
      <c r="D237" s="6" t="s">
        <v>162</v>
      </c>
      <c r="E237" s="6" t="s">
        <v>1081</v>
      </c>
      <c r="F237" s="7">
        <v>16</v>
      </c>
      <c r="G237" s="8">
        <f t="shared" si="2"/>
        <v>4000</v>
      </c>
    </row>
    <row r="238" spans="1:7" ht="21" customHeight="1" x14ac:dyDescent="0.25">
      <c r="A238" s="4" t="s">
        <v>1082</v>
      </c>
      <c r="B238" s="5" t="s">
        <v>987</v>
      </c>
      <c r="C238" s="6" t="s">
        <v>1083</v>
      </c>
      <c r="D238" s="6" t="s">
        <v>1014</v>
      </c>
      <c r="E238" s="6" t="s">
        <v>917</v>
      </c>
      <c r="F238" s="7">
        <v>5</v>
      </c>
      <c r="G238" s="8">
        <f t="shared" si="2"/>
        <v>1250</v>
      </c>
    </row>
    <row r="239" spans="1:7" ht="21" customHeight="1" x14ac:dyDescent="0.25">
      <c r="A239" s="4" t="s">
        <v>1084</v>
      </c>
      <c r="B239" s="5" t="s">
        <v>987</v>
      </c>
      <c r="C239" s="6" t="s">
        <v>1065</v>
      </c>
      <c r="D239" s="6" t="s">
        <v>76</v>
      </c>
      <c r="E239" s="6" t="s">
        <v>1085</v>
      </c>
      <c r="F239" s="7">
        <v>25</v>
      </c>
      <c r="G239" s="8">
        <f t="shared" si="2"/>
        <v>6250</v>
      </c>
    </row>
    <row r="240" spans="1:7" ht="21" customHeight="1" x14ac:dyDescent="0.25">
      <c r="A240" s="4" t="s">
        <v>1086</v>
      </c>
      <c r="B240" s="5" t="s">
        <v>987</v>
      </c>
      <c r="C240" s="6" t="s">
        <v>24</v>
      </c>
      <c r="D240" s="6" t="s">
        <v>24</v>
      </c>
      <c r="E240" s="6" t="s">
        <v>1087</v>
      </c>
      <c r="F240" s="7">
        <v>8</v>
      </c>
      <c r="G240" s="8">
        <f t="shared" si="2"/>
        <v>2000</v>
      </c>
    </row>
    <row r="241" spans="1:7" ht="21" customHeight="1" x14ac:dyDescent="0.25">
      <c r="A241" s="4" t="s">
        <v>1088</v>
      </c>
      <c r="B241" s="5" t="s">
        <v>987</v>
      </c>
      <c r="C241" s="6" t="s">
        <v>24</v>
      </c>
      <c r="D241" s="6" t="s">
        <v>749</v>
      </c>
      <c r="E241" s="6" t="s">
        <v>650</v>
      </c>
      <c r="F241" s="7">
        <v>9</v>
      </c>
      <c r="G241" s="8">
        <f t="shared" si="2"/>
        <v>2250</v>
      </c>
    </row>
    <row r="242" spans="1:7" ht="21" customHeight="1" x14ac:dyDescent="0.25">
      <c r="A242" s="4" t="s">
        <v>1089</v>
      </c>
      <c r="B242" s="5" t="s">
        <v>987</v>
      </c>
      <c r="C242" s="6" t="s">
        <v>24</v>
      </c>
      <c r="D242" s="6" t="s">
        <v>522</v>
      </c>
      <c r="E242" s="6" t="s">
        <v>29</v>
      </c>
      <c r="F242" s="7">
        <v>13</v>
      </c>
      <c r="G242" s="8">
        <f t="shared" si="2"/>
        <v>3250</v>
      </c>
    </row>
    <row r="243" spans="1:7" ht="21" customHeight="1" x14ac:dyDescent="0.25">
      <c r="A243" s="4" t="s">
        <v>1090</v>
      </c>
      <c r="B243" s="5" t="s">
        <v>987</v>
      </c>
      <c r="C243" s="6" t="s">
        <v>24</v>
      </c>
      <c r="D243" s="6" t="s">
        <v>169</v>
      </c>
      <c r="E243" s="6" t="s">
        <v>1016</v>
      </c>
      <c r="F243" s="7">
        <v>9</v>
      </c>
      <c r="G243" s="8">
        <f t="shared" si="2"/>
        <v>2250</v>
      </c>
    </row>
    <row r="244" spans="1:7" ht="21" customHeight="1" x14ac:dyDescent="0.25">
      <c r="A244" s="4" t="s">
        <v>1091</v>
      </c>
      <c r="B244" s="5" t="s">
        <v>987</v>
      </c>
      <c r="C244" s="6" t="s">
        <v>24</v>
      </c>
      <c r="D244" s="6" t="s">
        <v>1092</v>
      </c>
      <c r="E244" s="6" t="s">
        <v>1093</v>
      </c>
      <c r="F244" s="7">
        <v>5</v>
      </c>
      <c r="G244" s="8">
        <f t="shared" si="2"/>
        <v>1250</v>
      </c>
    </row>
    <row r="245" spans="1:7" ht="21" customHeight="1" x14ac:dyDescent="0.25">
      <c r="A245" s="4" t="s">
        <v>1094</v>
      </c>
      <c r="B245" s="5" t="s">
        <v>987</v>
      </c>
      <c r="C245" s="6" t="s">
        <v>24</v>
      </c>
      <c r="D245" s="6" t="s">
        <v>1095</v>
      </c>
      <c r="E245" s="6" t="s">
        <v>1096</v>
      </c>
      <c r="F245" s="7">
        <v>8</v>
      </c>
      <c r="G245" s="8">
        <f t="shared" si="2"/>
        <v>2000</v>
      </c>
    </row>
    <row r="246" spans="1:7" ht="21" customHeight="1" x14ac:dyDescent="0.25">
      <c r="A246" s="4" t="s">
        <v>1097</v>
      </c>
      <c r="B246" s="5" t="s">
        <v>987</v>
      </c>
      <c r="C246" s="6" t="s">
        <v>24</v>
      </c>
      <c r="D246" s="6" t="s">
        <v>469</v>
      </c>
      <c r="E246" s="6" t="s">
        <v>1098</v>
      </c>
      <c r="F246" s="7">
        <v>25</v>
      </c>
      <c r="G246" s="8">
        <f t="shared" si="2"/>
        <v>6250</v>
      </c>
    </row>
    <row r="247" spans="1:7" ht="21" customHeight="1" x14ac:dyDescent="0.25">
      <c r="A247" s="4" t="s">
        <v>1099</v>
      </c>
      <c r="B247" s="5" t="s">
        <v>987</v>
      </c>
      <c r="C247" s="6" t="s">
        <v>522</v>
      </c>
      <c r="D247" s="6" t="s">
        <v>235</v>
      </c>
      <c r="E247" s="6" t="s">
        <v>1100</v>
      </c>
      <c r="F247" s="7">
        <v>17</v>
      </c>
      <c r="G247" s="8">
        <f t="shared" si="2"/>
        <v>4250</v>
      </c>
    </row>
    <row r="248" spans="1:7" ht="21" customHeight="1" x14ac:dyDescent="0.25">
      <c r="A248" s="4" t="s">
        <v>1101</v>
      </c>
      <c r="B248" s="5" t="s">
        <v>987</v>
      </c>
      <c r="C248" s="6" t="s">
        <v>1014</v>
      </c>
      <c r="D248" s="6" t="s">
        <v>24</v>
      </c>
      <c r="E248" s="6" t="s">
        <v>865</v>
      </c>
      <c r="F248" s="7">
        <v>20</v>
      </c>
      <c r="G248" s="8">
        <f t="shared" si="2"/>
        <v>5000</v>
      </c>
    </row>
    <row r="249" spans="1:7" ht="21" customHeight="1" x14ac:dyDescent="0.25">
      <c r="A249" s="4" t="s">
        <v>1102</v>
      </c>
      <c r="B249" s="5" t="s">
        <v>987</v>
      </c>
      <c r="C249" s="6" t="s">
        <v>1033</v>
      </c>
      <c r="D249" s="6" t="s">
        <v>169</v>
      </c>
      <c r="E249" s="6" t="s">
        <v>233</v>
      </c>
      <c r="F249" s="7">
        <v>5</v>
      </c>
      <c r="G249" s="8">
        <f t="shared" si="2"/>
        <v>1250</v>
      </c>
    </row>
    <row r="250" spans="1:7" ht="21" customHeight="1" x14ac:dyDescent="0.25">
      <c r="A250" s="4" t="s">
        <v>1103</v>
      </c>
      <c r="B250" s="5" t="s">
        <v>987</v>
      </c>
      <c r="C250" s="6" t="s">
        <v>1033</v>
      </c>
      <c r="D250" s="6" t="s">
        <v>162</v>
      </c>
      <c r="E250" s="6" t="s">
        <v>329</v>
      </c>
      <c r="F250" s="7">
        <v>11</v>
      </c>
      <c r="G250" s="8">
        <f t="shared" si="2"/>
        <v>2750</v>
      </c>
    </row>
    <row r="251" spans="1:7" ht="21" customHeight="1" x14ac:dyDescent="0.25">
      <c r="A251" s="4" t="s">
        <v>1104</v>
      </c>
      <c r="B251" s="5" t="s">
        <v>987</v>
      </c>
      <c r="C251" s="6" t="s">
        <v>1033</v>
      </c>
      <c r="D251" s="6" t="s">
        <v>144</v>
      </c>
      <c r="E251" s="6" t="s">
        <v>1105</v>
      </c>
      <c r="F251" s="7">
        <v>20</v>
      </c>
      <c r="G251" s="8">
        <f t="shared" si="2"/>
        <v>5000</v>
      </c>
    </row>
    <row r="252" spans="1:7" ht="21" customHeight="1" x14ac:dyDescent="0.25">
      <c r="A252" s="4" t="s">
        <v>1106</v>
      </c>
      <c r="B252" s="5" t="s">
        <v>987</v>
      </c>
      <c r="C252" s="6" t="s">
        <v>169</v>
      </c>
      <c r="D252" s="6" t="s">
        <v>24</v>
      </c>
      <c r="E252" s="6" t="s">
        <v>102</v>
      </c>
      <c r="F252" s="7">
        <v>6</v>
      </c>
      <c r="G252" s="8">
        <f t="shared" si="2"/>
        <v>1500</v>
      </c>
    </row>
    <row r="253" spans="1:7" ht="21" customHeight="1" x14ac:dyDescent="0.25">
      <c r="A253" s="4" t="s">
        <v>1107</v>
      </c>
      <c r="B253" s="5" t="s">
        <v>987</v>
      </c>
      <c r="C253" s="6" t="s">
        <v>304</v>
      </c>
      <c r="D253" s="6" t="s">
        <v>220</v>
      </c>
      <c r="E253" s="6" t="s">
        <v>1108</v>
      </c>
      <c r="F253" s="7">
        <v>20</v>
      </c>
      <c r="G253" s="8">
        <f t="shared" si="2"/>
        <v>5000</v>
      </c>
    </row>
    <row r="254" spans="1:7" ht="21" customHeight="1" x14ac:dyDescent="0.25">
      <c r="A254" s="4" t="s">
        <v>1109</v>
      </c>
      <c r="B254" s="5" t="s">
        <v>987</v>
      </c>
      <c r="C254" s="6" t="s">
        <v>304</v>
      </c>
      <c r="D254" s="6" t="s">
        <v>695</v>
      </c>
      <c r="E254" s="6" t="s">
        <v>834</v>
      </c>
      <c r="F254" s="7">
        <v>13</v>
      </c>
      <c r="G254" s="8">
        <f t="shared" si="2"/>
        <v>3250</v>
      </c>
    </row>
    <row r="255" spans="1:7" ht="21" customHeight="1" x14ac:dyDescent="0.25">
      <c r="A255" s="4" t="s">
        <v>1110</v>
      </c>
      <c r="B255" s="5" t="s">
        <v>987</v>
      </c>
      <c r="C255" s="6" t="s">
        <v>304</v>
      </c>
      <c r="D255" s="6" t="s">
        <v>1033</v>
      </c>
      <c r="E255" s="6" t="s">
        <v>42</v>
      </c>
      <c r="F255" s="7">
        <v>20</v>
      </c>
      <c r="G255" s="8">
        <f t="shared" si="2"/>
        <v>5000</v>
      </c>
    </row>
    <row r="256" spans="1:7" ht="21" customHeight="1" x14ac:dyDescent="0.25">
      <c r="A256" s="4" t="s">
        <v>1111</v>
      </c>
      <c r="B256" s="5" t="s">
        <v>987</v>
      </c>
      <c r="C256" s="6" t="s">
        <v>304</v>
      </c>
      <c r="D256" s="6" t="s">
        <v>1033</v>
      </c>
      <c r="E256" s="6" t="s">
        <v>274</v>
      </c>
      <c r="F256" s="7">
        <v>25</v>
      </c>
      <c r="G256" s="8">
        <f t="shared" si="2"/>
        <v>6250</v>
      </c>
    </row>
    <row r="257" spans="1:7" ht="21" customHeight="1" x14ac:dyDescent="0.25">
      <c r="A257" s="4" t="s">
        <v>1112</v>
      </c>
      <c r="B257" s="5" t="s">
        <v>987</v>
      </c>
      <c r="C257" s="6" t="s">
        <v>162</v>
      </c>
      <c r="D257" s="6" t="s">
        <v>21</v>
      </c>
      <c r="E257" s="6" t="s">
        <v>1113</v>
      </c>
      <c r="F257" s="7">
        <v>4</v>
      </c>
      <c r="G257" s="8">
        <f t="shared" si="2"/>
        <v>1000</v>
      </c>
    </row>
    <row r="258" spans="1:7" ht="21" customHeight="1" x14ac:dyDescent="0.25">
      <c r="A258" s="4" t="s">
        <v>1114</v>
      </c>
      <c r="B258" s="5" t="s">
        <v>987</v>
      </c>
      <c r="C258" s="6" t="s">
        <v>162</v>
      </c>
      <c r="D258" s="6" t="s">
        <v>21</v>
      </c>
      <c r="E258" s="6" t="s">
        <v>1115</v>
      </c>
      <c r="F258" s="7">
        <v>20</v>
      </c>
      <c r="G258" s="8">
        <f t="shared" si="2"/>
        <v>5000</v>
      </c>
    </row>
    <row r="259" spans="1:7" ht="21" customHeight="1" x14ac:dyDescent="0.25">
      <c r="A259" s="4" t="s">
        <v>1116</v>
      </c>
      <c r="B259" s="5" t="s">
        <v>987</v>
      </c>
      <c r="C259" s="6" t="s">
        <v>162</v>
      </c>
      <c r="D259" s="6" t="s">
        <v>21</v>
      </c>
      <c r="E259" s="6" t="s">
        <v>1117</v>
      </c>
      <c r="F259" s="7">
        <v>20</v>
      </c>
      <c r="G259" s="8">
        <f t="shared" si="2"/>
        <v>5000</v>
      </c>
    </row>
    <row r="260" spans="1:7" ht="21" customHeight="1" x14ac:dyDescent="0.25">
      <c r="A260" s="4" t="s">
        <v>1118</v>
      </c>
      <c r="B260" s="5" t="s">
        <v>987</v>
      </c>
      <c r="C260" s="6" t="s">
        <v>162</v>
      </c>
      <c r="D260" s="6" t="s">
        <v>47</v>
      </c>
      <c r="E260" s="6" t="s">
        <v>160</v>
      </c>
      <c r="F260" s="7">
        <v>25</v>
      </c>
      <c r="G260" s="8">
        <f t="shared" si="2"/>
        <v>6250</v>
      </c>
    </row>
    <row r="261" spans="1:7" ht="21" customHeight="1" x14ac:dyDescent="0.25">
      <c r="A261" s="4" t="s">
        <v>1119</v>
      </c>
      <c r="B261" s="5" t="s">
        <v>987</v>
      </c>
      <c r="C261" s="6" t="s">
        <v>21</v>
      </c>
      <c r="D261" s="6" t="s">
        <v>21</v>
      </c>
      <c r="E261" s="6" t="s">
        <v>1120</v>
      </c>
      <c r="F261" s="7">
        <v>20</v>
      </c>
      <c r="G261" s="8">
        <f t="shared" si="2"/>
        <v>5000</v>
      </c>
    </row>
    <row r="262" spans="1:7" ht="21" customHeight="1" x14ac:dyDescent="0.25">
      <c r="A262" s="4" t="s">
        <v>1121</v>
      </c>
      <c r="B262" s="5" t="s">
        <v>987</v>
      </c>
      <c r="C262" s="6" t="s">
        <v>21</v>
      </c>
      <c r="D262" s="6" t="s">
        <v>21</v>
      </c>
      <c r="E262" s="6" t="s">
        <v>539</v>
      </c>
      <c r="F262" s="7">
        <v>13</v>
      </c>
      <c r="G262" s="8">
        <f t="shared" si="2"/>
        <v>3250</v>
      </c>
    </row>
    <row r="263" spans="1:7" ht="21" customHeight="1" x14ac:dyDescent="0.25">
      <c r="A263" s="4" t="s">
        <v>1122</v>
      </c>
      <c r="B263" s="5" t="s">
        <v>987</v>
      </c>
      <c r="C263" s="6" t="s">
        <v>21</v>
      </c>
      <c r="D263" s="6" t="s">
        <v>47</v>
      </c>
      <c r="E263" s="6" t="s">
        <v>926</v>
      </c>
      <c r="F263" s="7">
        <v>18</v>
      </c>
      <c r="G263" s="8">
        <f t="shared" si="2"/>
        <v>4500</v>
      </c>
    </row>
    <row r="264" spans="1:7" ht="21" customHeight="1" x14ac:dyDescent="0.25">
      <c r="A264" s="4" t="s">
        <v>1123</v>
      </c>
      <c r="B264" s="5" t="s">
        <v>987</v>
      </c>
      <c r="C264" s="6" t="s">
        <v>21</v>
      </c>
      <c r="D264" s="6" t="s">
        <v>140</v>
      </c>
      <c r="E264" s="6" t="s">
        <v>1124</v>
      </c>
      <c r="F264" s="7">
        <v>25</v>
      </c>
      <c r="G264" s="8">
        <f t="shared" si="2"/>
        <v>6250</v>
      </c>
    </row>
    <row r="265" spans="1:7" ht="21" customHeight="1" x14ac:dyDescent="0.25">
      <c r="A265" s="4" t="s">
        <v>1125</v>
      </c>
      <c r="B265" s="5" t="s">
        <v>987</v>
      </c>
      <c r="C265" s="6" t="s">
        <v>21</v>
      </c>
      <c r="D265" s="6" t="s">
        <v>140</v>
      </c>
      <c r="E265" s="6" t="s">
        <v>1126</v>
      </c>
      <c r="F265" s="7">
        <v>14</v>
      </c>
      <c r="G265" s="8">
        <f t="shared" si="2"/>
        <v>3500</v>
      </c>
    </row>
    <row r="266" spans="1:7" ht="21" customHeight="1" x14ac:dyDescent="0.25">
      <c r="A266" s="4" t="s">
        <v>1127</v>
      </c>
      <c r="B266" s="5" t="s">
        <v>987</v>
      </c>
      <c r="C266" s="6" t="s">
        <v>235</v>
      </c>
      <c r="D266" s="6" t="s">
        <v>695</v>
      </c>
      <c r="E266" s="6" t="s">
        <v>115</v>
      </c>
      <c r="F266" s="7">
        <v>6</v>
      </c>
      <c r="G266" s="8">
        <f t="shared" si="2"/>
        <v>1500</v>
      </c>
    </row>
    <row r="267" spans="1:7" ht="21" customHeight="1" x14ac:dyDescent="0.25">
      <c r="A267" s="4" t="s">
        <v>1128</v>
      </c>
      <c r="B267" s="5" t="s">
        <v>987</v>
      </c>
      <c r="C267" s="6" t="s">
        <v>235</v>
      </c>
      <c r="D267" s="6" t="s">
        <v>200</v>
      </c>
      <c r="E267" s="6" t="s">
        <v>1129</v>
      </c>
      <c r="F267" s="7">
        <v>19</v>
      </c>
      <c r="G267" s="8">
        <f t="shared" si="2"/>
        <v>4750</v>
      </c>
    </row>
    <row r="268" spans="1:7" ht="21" customHeight="1" x14ac:dyDescent="0.25">
      <c r="A268" s="4" t="s">
        <v>1130</v>
      </c>
      <c r="B268" s="5" t="s">
        <v>987</v>
      </c>
      <c r="C268" s="6" t="s">
        <v>235</v>
      </c>
      <c r="D268" s="6" t="s">
        <v>200</v>
      </c>
      <c r="E268" s="6" t="s">
        <v>658</v>
      </c>
      <c r="F268" s="7">
        <v>20</v>
      </c>
      <c r="G268" s="8">
        <f t="shared" si="2"/>
        <v>5000</v>
      </c>
    </row>
    <row r="269" spans="1:7" ht="21" customHeight="1" x14ac:dyDescent="0.25">
      <c r="A269" s="4" t="s">
        <v>1131</v>
      </c>
      <c r="B269" s="5" t="s">
        <v>987</v>
      </c>
      <c r="C269" s="6" t="s">
        <v>235</v>
      </c>
      <c r="D269" s="6" t="s">
        <v>200</v>
      </c>
      <c r="E269" s="6" t="s">
        <v>605</v>
      </c>
      <c r="F269" s="7">
        <v>20</v>
      </c>
      <c r="G269" s="8">
        <f t="shared" si="2"/>
        <v>5000</v>
      </c>
    </row>
    <row r="270" spans="1:7" ht="21" customHeight="1" x14ac:dyDescent="0.25">
      <c r="A270" s="4" t="s">
        <v>1132</v>
      </c>
      <c r="B270" s="5" t="s">
        <v>987</v>
      </c>
      <c r="C270" s="6" t="s">
        <v>47</v>
      </c>
      <c r="D270" s="6" t="s">
        <v>1053</v>
      </c>
      <c r="E270" s="6" t="s">
        <v>1133</v>
      </c>
      <c r="F270" s="7">
        <v>14</v>
      </c>
      <c r="G270" s="8">
        <f t="shared" si="2"/>
        <v>3500</v>
      </c>
    </row>
    <row r="271" spans="1:7" ht="21" customHeight="1" x14ac:dyDescent="0.25">
      <c r="A271" s="4" t="s">
        <v>1134</v>
      </c>
      <c r="B271" s="5" t="s">
        <v>987</v>
      </c>
      <c r="C271" s="6" t="s">
        <v>47</v>
      </c>
      <c r="D271" s="6" t="s">
        <v>1053</v>
      </c>
      <c r="E271" s="6" t="s">
        <v>271</v>
      </c>
      <c r="F271" s="7">
        <v>14</v>
      </c>
      <c r="G271" s="8">
        <f t="shared" si="2"/>
        <v>3500</v>
      </c>
    </row>
    <row r="272" spans="1:7" ht="21" customHeight="1" x14ac:dyDescent="0.25">
      <c r="A272" s="4" t="s">
        <v>1135</v>
      </c>
      <c r="B272" s="5" t="s">
        <v>987</v>
      </c>
      <c r="C272" s="6" t="s">
        <v>47</v>
      </c>
      <c r="D272" s="6" t="s">
        <v>140</v>
      </c>
      <c r="E272" s="6" t="s">
        <v>146</v>
      </c>
      <c r="F272" s="7">
        <v>8</v>
      </c>
      <c r="G272" s="8">
        <f t="shared" si="2"/>
        <v>2000</v>
      </c>
    </row>
    <row r="273" spans="1:7" ht="21" customHeight="1" x14ac:dyDescent="0.25">
      <c r="A273" s="4" t="s">
        <v>1136</v>
      </c>
      <c r="B273" s="5" t="s">
        <v>987</v>
      </c>
      <c r="C273" s="6" t="s">
        <v>1095</v>
      </c>
      <c r="D273" s="6" t="s">
        <v>169</v>
      </c>
      <c r="E273" s="6" t="s">
        <v>1137</v>
      </c>
      <c r="F273" s="7">
        <v>10</v>
      </c>
      <c r="G273" s="8">
        <f t="shared" si="2"/>
        <v>2500</v>
      </c>
    </row>
    <row r="274" spans="1:7" ht="21" customHeight="1" x14ac:dyDescent="0.25">
      <c r="A274" s="4" t="s">
        <v>1138</v>
      </c>
      <c r="B274" s="5" t="s">
        <v>987</v>
      </c>
      <c r="C274" s="6" t="s">
        <v>1095</v>
      </c>
      <c r="D274" s="6" t="s">
        <v>169</v>
      </c>
      <c r="E274" s="6" t="s">
        <v>1139</v>
      </c>
      <c r="F274" s="7">
        <v>5</v>
      </c>
      <c r="G274" s="8">
        <f t="shared" si="2"/>
        <v>1250</v>
      </c>
    </row>
    <row r="275" spans="1:7" ht="21" customHeight="1" x14ac:dyDescent="0.25">
      <c r="A275" s="4" t="s">
        <v>1140</v>
      </c>
      <c r="B275" s="5" t="s">
        <v>987</v>
      </c>
      <c r="C275" s="6" t="s">
        <v>1095</v>
      </c>
      <c r="D275" s="6" t="s">
        <v>169</v>
      </c>
      <c r="E275" s="6" t="s">
        <v>1141</v>
      </c>
      <c r="F275" s="7">
        <v>16</v>
      </c>
      <c r="G275" s="8">
        <f t="shared" si="2"/>
        <v>4000</v>
      </c>
    </row>
    <row r="276" spans="1:7" ht="21" customHeight="1" x14ac:dyDescent="0.25">
      <c r="A276" s="4" t="s">
        <v>1142</v>
      </c>
      <c r="B276" s="5" t="s">
        <v>987</v>
      </c>
      <c r="C276" s="6" t="s">
        <v>1095</v>
      </c>
      <c r="D276" s="6" t="s">
        <v>235</v>
      </c>
      <c r="E276" s="6" t="s">
        <v>427</v>
      </c>
      <c r="F276" s="7">
        <v>8</v>
      </c>
      <c r="G276" s="8">
        <f t="shared" si="2"/>
        <v>2000</v>
      </c>
    </row>
    <row r="277" spans="1:7" ht="21" customHeight="1" x14ac:dyDescent="0.25">
      <c r="A277" s="4" t="s">
        <v>1143</v>
      </c>
      <c r="B277" s="5" t="s">
        <v>987</v>
      </c>
      <c r="C277" s="6" t="s">
        <v>1053</v>
      </c>
      <c r="D277" s="6" t="s">
        <v>162</v>
      </c>
      <c r="E277" s="6" t="s">
        <v>216</v>
      </c>
      <c r="F277" s="7">
        <v>20</v>
      </c>
      <c r="G277" s="8">
        <f t="shared" si="2"/>
        <v>5000</v>
      </c>
    </row>
    <row r="278" spans="1:7" ht="21" customHeight="1" x14ac:dyDescent="0.25">
      <c r="A278" s="4" t="s">
        <v>1144</v>
      </c>
      <c r="B278" s="5" t="s">
        <v>987</v>
      </c>
      <c r="C278" s="6" t="s">
        <v>764</v>
      </c>
      <c r="D278" s="6" t="s">
        <v>235</v>
      </c>
      <c r="E278" s="6" t="s">
        <v>1145</v>
      </c>
      <c r="F278" s="7">
        <v>4</v>
      </c>
      <c r="G278" s="8">
        <f t="shared" si="2"/>
        <v>1000</v>
      </c>
    </row>
    <row r="279" spans="1:7" ht="21" customHeight="1" x14ac:dyDescent="0.25">
      <c r="A279" s="4" t="s">
        <v>1146</v>
      </c>
      <c r="B279" s="5" t="s">
        <v>987</v>
      </c>
      <c r="C279" s="6" t="s">
        <v>27</v>
      </c>
      <c r="D279" s="6" t="s">
        <v>984</v>
      </c>
      <c r="E279" s="6" t="s">
        <v>1147</v>
      </c>
      <c r="F279" s="7">
        <v>10</v>
      </c>
      <c r="G279" s="8">
        <f t="shared" si="2"/>
        <v>2500</v>
      </c>
    </row>
    <row r="280" spans="1:7" ht="21" customHeight="1" x14ac:dyDescent="0.25">
      <c r="A280" s="4" t="s">
        <v>1148</v>
      </c>
      <c r="B280" s="5" t="s">
        <v>987</v>
      </c>
      <c r="C280" s="6" t="s">
        <v>578</v>
      </c>
      <c r="D280" s="6" t="s">
        <v>24</v>
      </c>
      <c r="E280" s="6" t="s">
        <v>1149</v>
      </c>
      <c r="F280" s="7">
        <v>11</v>
      </c>
      <c r="G280" s="8">
        <f t="shared" si="2"/>
        <v>2750</v>
      </c>
    </row>
    <row r="281" spans="1:7" ht="21" customHeight="1" x14ac:dyDescent="0.25">
      <c r="A281" s="4" t="s">
        <v>1150</v>
      </c>
      <c r="B281" s="5" t="s">
        <v>987</v>
      </c>
      <c r="C281" s="6" t="s">
        <v>578</v>
      </c>
      <c r="D281" s="6" t="s">
        <v>578</v>
      </c>
      <c r="E281" s="6" t="s">
        <v>1151</v>
      </c>
      <c r="F281" s="7">
        <v>20</v>
      </c>
      <c r="G281" s="8">
        <f t="shared" si="2"/>
        <v>5000</v>
      </c>
    </row>
    <row r="282" spans="1:7" ht="21" customHeight="1" x14ac:dyDescent="0.25">
      <c r="A282" s="4" t="s">
        <v>1152</v>
      </c>
      <c r="B282" s="5" t="s">
        <v>987</v>
      </c>
      <c r="C282" s="6" t="s">
        <v>20</v>
      </c>
      <c r="D282" s="6" t="s">
        <v>47</v>
      </c>
      <c r="E282" s="6" t="s">
        <v>1153</v>
      </c>
      <c r="F282" s="7">
        <v>15</v>
      </c>
      <c r="G282" s="8">
        <f t="shared" si="2"/>
        <v>3750</v>
      </c>
    </row>
    <row r="283" spans="1:7" ht="21" customHeight="1" x14ac:dyDescent="0.25">
      <c r="A283" s="4" t="s">
        <v>1154</v>
      </c>
      <c r="B283" s="5" t="s">
        <v>987</v>
      </c>
      <c r="C283" s="6" t="s">
        <v>21</v>
      </c>
      <c r="D283" s="6" t="s">
        <v>639</v>
      </c>
      <c r="E283" s="6" t="s">
        <v>1133</v>
      </c>
      <c r="F283" s="7">
        <v>25</v>
      </c>
      <c r="G283" s="8">
        <f t="shared" si="2"/>
        <v>6250</v>
      </c>
    </row>
    <row r="284" spans="1:7" ht="21" customHeight="1" x14ac:dyDescent="0.25">
      <c r="A284" s="4" t="s">
        <v>1155</v>
      </c>
      <c r="B284" s="5" t="s">
        <v>987</v>
      </c>
      <c r="C284" s="6" t="s">
        <v>246</v>
      </c>
      <c r="D284" s="6" t="s">
        <v>144</v>
      </c>
      <c r="E284" s="6" t="s">
        <v>1156</v>
      </c>
      <c r="F284" s="7">
        <v>20</v>
      </c>
      <c r="G284" s="8">
        <f t="shared" si="2"/>
        <v>5000</v>
      </c>
    </row>
    <row r="285" spans="1:7" ht="21" customHeight="1" x14ac:dyDescent="0.25">
      <c r="A285" s="4" t="s">
        <v>1157</v>
      </c>
      <c r="B285" s="5" t="s">
        <v>987</v>
      </c>
      <c r="C285" s="6" t="s">
        <v>578</v>
      </c>
      <c r="D285" s="6" t="s">
        <v>24</v>
      </c>
      <c r="E285" s="6" t="s">
        <v>543</v>
      </c>
      <c r="F285" s="7">
        <v>25</v>
      </c>
      <c r="G285" s="8">
        <f t="shared" ref="G285:G382" si="3">F285*250</f>
        <v>6250</v>
      </c>
    </row>
    <row r="286" spans="1:7" ht="21" customHeight="1" x14ac:dyDescent="0.25">
      <c r="A286" s="4" t="s">
        <v>1158</v>
      </c>
      <c r="B286" s="5" t="s">
        <v>987</v>
      </c>
      <c r="C286" s="6" t="s">
        <v>401</v>
      </c>
      <c r="D286" s="6" t="s">
        <v>1159</v>
      </c>
      <c r="E286" s="6" t="s">
        <v>1160</v>
      </c>
      <c r="F286" s="7">
        <v>25</v>
      </c>
      <c r="G286" s="8">
        <f t="shared" si="3"/>
        <v>6250</v>
      </c>
    </row>
    <row r="287" spans="1:7" ht="21" customHeight="1" x14ac:dyDescent="0.25">
      <c r="A287" s="4" t="s">
        <v>1161</v>
      </c>
      <c r="B287" s="5" t="s">
        <v>987</v>
      </c>
      <c r="C287" s="6" t="s">
        <v>738</v>
      </c>
      <c r="D287" s="6" t="s">
        <v>179</v>
      </c>
      <c r="E287" s="6" t="s">
        <v>576</v>
      </c>
      <c r="F287" s="7">
        <v>12</v>
      </c>
      <c r="G287" s="8">
        <f t="shared" si="3"/>
        <v>3000</v>
      </c>
    </row>
    <row r="288" spans="1:7" ht="21" customHeight="1" x14ac:dyDescent="0.25">
      <c r="A288" s="4" t="s">
        <v>1162</v>
      </c>
      <c r="B288" s="5" t="s">
        <v>987</v>
      </c>
      <c r="C288" s="6" t="s">
        <v>1163</v>
      </c>
      <c r="D288" s="6" t="s">
        <v>1164</v>
      </c>
      <c r="E288" s="6" t="s">
        <v>1151</v>
      </c>
      <c r="F288" s="7">
        <v>8</v>
      </c>
      <c r="G288" s="8">
        <f t="shared" si="3"/>
        <v>2000</v>
      </c>
    </row>
    <row r="289" spans="1:7" ht="21" customHeight="1" x14ac:dyDescent="0.25">
      <c r="A289" s="4" t="s">
        <v>1165</v>
      </c>
      <c r="B289" s="5" t="s">
        <v>987</v>
      </c>
      <c r="C289" s="6" t="s">
        <v>695</v>
      </c>
      <c r="D289" s="6" t="s">
        <v>224</v>
      </c>
      <c r="E289" s="6" t="s">
        <v>1166</v>
      </c>
      <c r="F289" s="7">
        <v>25</v>
      </c>
      <c r="G289" s="8">
        <f t="shared" si="3"/>
        <v>6250</v>
      </c>
    </row>
    <row r="290" spans="1:7" ht="21" customHeight="1" x14ac:dyDescent="0.25">
      <c r="A290" s="4" t="s">
        <v>1167</v>
      </c>
      <c r="B290" s="5" t="s">
        <v>987</v>
      </c>
      <c r="C290" s="6" t="s">
        <v>21</v>
      </c>
      <c r="D290" s="6" t="s">
        <v>639</v>
      </c>
      <c r="E290" s="6" t="s">
        <v>1168</v>
      </c>
      <c r="F290" s="7">
        <v>20</v>
      </c>
      <c r="G290" s="8">
        <f t="shared" si="3"/>
        <v>5000</v>
      </c>
    </row>
    <row r="291" spans="1:7" ht="21" customHeight="1" x14ac:dyDescent="0.25">
      <c r="A291" s="4" t="s">
        <v>1169</v>
      </c>
      <c r="B291" s="5" t="s">
        <v>987</v>
      </c>
      <c r="C291" s="6" t="s">
        <v>21</v>
      </c>
      <c r="D291" s="6" t="s">
        <v>354</v>
      </c>
      <c r="E291" s="6" t="s">
        <v>163</v>
      </c>
      <c r="F291" s="7">
        <v>13</v>
      </c>
      <c r="G291" s="8">
        <f t="shared" si="3"/>
        <v>3250</v>
      </c>
    </row>
    <row r="292" spans="1:7" ht="21" customHeight="1" x14ac:dyDescent="0.25">
      <c r="A292" s="4" t="s">
        <v>1170</v>
      </c>
      <c r="B292" s="5" t="s">
        <v>987</v>
      </c>
      <c r="C292" s="6" t="s">
        <v>1055</v>
      </c>
      <c r="D292" s="6" t="s">
        <v>200</v>
      </c>
      <c r="E292" s="6" t="s">
        <v>73</v>
      </c>
      <c r="F292" s="7">
        <v>17</v>
      </c>
      <c r="G292" s="8">
        <f t="shared" si="3"/>
        <v>4250</v>
      </c>
    </row>
    <row r="293" spans="1:7" ht="21" customHeight="1" x14ac:dyDescent="0.25">
      <c r="A293" s="4" t="s">
        <v>1171</v>
      </c>
      <c r="B293" s="5" t="s">
        <v>987</v>
      </c>
      <c r="C293" s="6" t="s">
        <v>21</v>
      </c>
      <c r="D293" s="6" t="s">
        <v>1172</v>
      </c>
      <c r="E293" s="6" t="s">
        <v>1173</v>
      </c>
      <c r="F293" s="7">
        <v>8</v>
      </c>
      <c r="G293" s="8">
        <f t="shared" si="3"/>
        <v>2000</v>
      </c>
    </row>
    <row r="294" spans="1:7" ht="21" customHeight="1" x14ac:dyDescent="0.25">
      <c r="A294" s="4" t="s">
        <v>1174</v>
      </c>
      <c r="B294" s="5" t="s">
        <v>987</v>
      </c>
      <c r="C294" s="6" t="s">
        <v>144</v>
      </c>
      <c r="D294" s="6" t="s">
        <v>24</v>
      </c>
      <c r="E294" s="6" t="s">
        <v>333</v>
      </c>
      <c r="F294" s="7">
        <v>15</v>
      </c>
      <c r="G294" s="8">
        <f t="shared" si="3"/>
        <v>3750</v>
      </c>
    </row>
    <row r="295" spans="1:7" ht="21" customHeight="1" x14ac:dyDescent="0.25">
      <c r="A295" s="4" t="s">
        <v>1175</v>
      </c>
      <c r="B295" s="5" t="s">
        <v>987</v>
      </c>
      <c r="C295" s="6" t="s">
        <v>12</v>
      </c>
      <c r="D295" s="6" t="s">
        <v>252</v>
      </c>
      <c r="E295" s="6" t="s">
        <v>1176</v>
      </c>
      <c r="F295" s="7">
        <v>10</v>
      </c>
      <c r="G295" s="8">
        <f t="shared" si="3"/>
        <v>2500</v>
      </c>
    </row>
    <row r="296" spans="1:7" ht="21" customHeight="1" x14ac:dyDescent="0.25">
      <c r="A296" s="4" t="s">
        <v>1177</v>
      </c>
      <c r="B296" s="5" t="s">
        <v>987</v>
      </c>
      <c r="C296" s="6" t="s">
        <v>304</v>
      </c>
      <c r="D296" s="6" t="s">
        <v>24</v>
      </c>
      <c r="E296" s="6" t="s">
        <v>1178</v>
      </c>
      <c r="F296" s="7">
        <v>15</v>
      </c>
      <c r="G296" s="8">
        <f t="shared" si="3"/>
        <v>3750</v>
      </c>
    </row>
    <row r="297" spans="1:7" ht="21" customHeight="1" x14ac:dyDescent="0.25">
      <c r="A297" s="4" t="s">
        <v>1179</v>
      </c>
      <c r="B297" s="5" t="s">
        <v>987</v>
      </c>
      <c r="C297" s="6" t="s">
        <v>12</v>
      </c>
      <c r="D297" s="6" t="s">
        <v>220</v>
      </c>
      <c r="E297" s="6" t="s">
        <v>1180</v>
      </c>
      <c r="F297" s="7">
        <v>16</v>
      </c>
      <c r="G297" s="8">
        <f t="shared" si="3"/>
        <v>4000</v>
      </c>
    </row>
    <row r="298" spans="1:7" ht="21" customHeight="1" x14ac:dyDescent="0.25">
      <c r="A298" s="4" t="s">
        <v>1181</v>
      </c>
      <c r="B298" s="5" t="s">
        <v>987</v>
      </c>
      <c r="C298" s="6" t="s">
        <v>47</v>
      </c>
      <c r="D298" s="6" t="s">
        <v>1182</v>
      </c>
      <c r="E298" s="6" t="s">
        <v>1183</v>
      </c>
      <c r="F298" s="7">
        <v>12</v>
      </c>
      <c r="G298" s="8">
        <f t="shared" si="3"/>
        <v>3000</v>
      </c>
    </row>
    <row r="299" spans="1:7" ht="21" customHeight="1" x14ac:dyDescent="0.25">
      <c r="A299" s="4" t="s">
        <v>1184</v>
      </c>
      <c r="B299" s="5" t="s">
        <v>987</v>
      </c>
      <c r="C299" s="6" t="s">
        <v>304</v>
      </c>
      <c r="D299" s="6" t="s">
        <v>749</v>
      </c>
      <c r="E299" s="6" t="s">
        <v>1185</v>
      </c>
      <c r="F299" s="7">
        <v>25</v>
      </c>
      <c r="G299" s="8">
        <f t="shared" si="3"/>
        <v>6250</v>
      </c>
    </row>
    <row r="300" spans="1:7" ht="21" customHeight="1" x14ac:dyDescent="0.25">
      <c r="A300" s="4" t="s">
        <v>1186</v>
      </c>
      <c r="B300" s="5" t="s">
        <v>987</v>
      </c>
      <c r="C300" s="6" t="s">
        <v>314</v>
      </c>
      <c r="D300" s="6" t="s">
        <v>182</v>
      </c>
      <c r="E300" s="6" t="s">
        <v>878</v>
      </c>
      <c r="F300" s="7">
        <v>20</v>
      </c>
      <c r="G300" s="8">
        <f t="shared" si="3"/>
        <v>5000</v>
      </c>
    </row>
    <row r="301" spans="1:7" ht="21" customHeight="1" x14ac:dyDescent="0.25">
      <c r="A301" s="4" t="s">
        <v>1187</v>
      </c>
      <c r="B301" s="5" t="s">
        <v>987</v>
      </c>
      <c r="C301" s="6" t="s">
        <v>98</v>
      </c>
      <c r="D301" s="6" t="s">
        <v>169</v>
      </c>
      <c r="E301" s="6" t="s">
        <v>1188</v>
      </c>
      <c r="F301" s="7">
        <v>14</v>
      </c>
      <c r="G301" s="8">
        <f t="shared" si="3"/>
        <v>3500</v>
      </c>
    </row>
    <row r="302" spans="1:7" ht="21" customHeight="1" x14ac:dyDescent="0.25">
      <c r="A302" s="4" t="s">
        <v>1189</v>
      </c>
      <c r="B302" s="5" t="s">
        <v>987</v>
      </c>
      <c r="C302" s="6" t="s">
        <v>98</v>
      </c>
      <c r="D302" s="6" t="s">
        <v>597</v>
      </c>
      <c r="E302" s="6" t="s">
        <v>146</v>
      </c>
      <c r="F302" s="7">
        <v>20</v>
      </c>
      <c r="G302" s="8">
        <f t="shared" si="3"/>
        <v>5000</v>
      </c>
    </row>
    <row r="303" spans="1:7" ht="21" customHeight="1" x14ac:dyDescent="0.25">
      <c r="A303" s="4" t="s">
        <v>1190</v>
      </c>
      <c r="B303" s="5" t="s">
        <v>987</v>
      </c>
      <c r="C303" s="6" t="s">
        <v>287</v>
      </c>
      <c r="D303" s="6" t="s">
        <v>28</v>
      </c>
      <c r="E303" s="6" t="s">
        <v>216</v>
      </c>
      <c r="F303" s="7">
        <v>25</v>
      </c>
      <c r="G303" s="8">
        <f t="shared" si="3"/>
        <v>6250</v>
      </c>
    </row>
    <row r="304" spans="1:7" ht="21" customHeight="1" x14ac:dyDescent="0.25">
      <c r="A304" s="4" t="s">
        <v>1191</v>
      </c>
      <c r="B304" s="5" t="s">
        <v>987</v>
      </c>
      <c r="C304" s="6" t="s">
        <v>769</v>
      </c>
      <c r="D304" s="6" t="s">
        <v>522</v>
      </c>
      <c r="E304" s="6" t="s">
        <v>365</v>
      </c>
      <c r="F304" s="7">
        <v>9</v>
      </c>
      <c r="G304" s="8">
        <f t="shared" si="3"/>
        <v>2250</v>
      </c>
    </row>
    <row r="305" spans="1:7" ht="21" customHeight="1" x14ac:dyDescent="0.25">
      <c r="A305" s="4" t="s">
        <v>1192</v>
      </c>
      <c r="B305" s="5" t="s">
        <v>987</v>
      </c>
      <c r="C305" s="6" t="s">
        <v>1193</v>
      </c>
      <c r="D305" s="6" t="s">
        <v>16</v>
      </c>
      <c r="E305" s="6" t="s">
        <v>1194</v>
      </c>
      <c r="F305" s="7">
        <v>18</v>
      </c>
      <c r="G305" s="8">
        <f t="shared" si="3"/>
        <v>4500</v>
      </c>
    </row>
    <row r="306" spans="1:7" ht="21" customHeight="1" x14ac:dyDescent="0.25">
      <c r="A306" s="4" t="s">
        <v>1195</v>
      </c>
      <c r="B306" s="5" t="s">
        <v>987</v>
      </c>
      <c r="C306" s="6" t="s">
        <v>963</v>
      </c>
      <c r="D306" s="6" t="s">
        <v>32</v>
      </c>
      <c r="E306" s="6" t="s">
        <v>14</v>
      </c>
      <c r="F306" s="7">
        <v>25</v>
      </c>
      <c r="G306" s="8">
        <f t="shared" si="3"/>
        <v>6250</v>
      </c>
    </row>
    <row r="307" spans="1:7" ht="21" customHeight="1" x14ac:dyDescent="0.25">
      <c r="A307" s="4" t="s">
        <v>1196</v>
      </c>
      <c r="B307" s="5" t="s">
        <v>987</v>
      </c>
      <c r="C307" s="6" t="s">
        <v>24</v>
      </c>
      <c r="D307" s="6" t="s">
        <v>59</v>
      </c>
      <c r="E307" s="6" t="s">
        <v>1197</v>
      </c>
      <c r="F307" s="7">
        <v>20</v>
      </c>
      <c r="G307" s="8">
        <f t="shared" si="3"/>
        <v>5000</v>
      </c>
    </row>
    <row r="308" spans="1:7" ht="21" customHeight="1" x14ac:dyDescent="0.25">
      <c r="A308" s="4" t="s">
        <v>1198</v>
      </c>
      <c r="B308" s="5" t="s">
        <v>987</v>
      </c>
      <c r="C308" s="6" t="s">
        <v>24</v>
      </c>
      <c r="D308" s="6" t="s">
        <v>144</v>
      </c>
      <c r="E308" s="6" t="s">
        <v>1199</v>
      </c>
      <c r="F308" s="7">
        <v>25</v>
      </c>
      <c r="G308" s="8">
        <f t="shared" si="3"/>
        <v>6250</v>
      </c>
    </row>
    <row r="309" spans="1:7" ht="21" customHeight="1" x14ac:dyDescent="0.25">
      <c r="A309" s="4" t="s">
        <v>1200</v>
      </c>
      <c r="B309" s="5" t="s">
        <v>987</v>
      </c>
      <c r="C309" s="6" t="s">
        <v>486</v>
      </c>
      <c r="D309" s="6" t="s">
        <v>372</v>
      </c>
      <c r="E309" s="6" t="s">
        <v>233</v>
      </c>
      <c r="F309" s="7">
        <v>25</v>
      </c>
      <c r="G309" s="8">
        <f t="shared" si="3"/>
        <v>6250</v>
      </c>
    </row>
    <row r="310" spans="1:7" ht="21" customHeight="1" x14ac:dyDescent="0.25">
      <c r="A310" s="4" t="s">
        <v>1201</v>
      </c>
      <c r="B310" s="5" t="s">
        <v>987</v>
      </c>
      <c r="C310" s="6" t="s">
        <v>179</v>
      </c>
      <c r="D310" s="6" t="s">
        <v>1202</v>
      </c>
      <c r="E310" s="6" t="s">
        <v>1023</v>
      </c>
      <c r="F310" s="7">
        <v>10</v>
      </c>
      <c r="G310" s="8">
        <f t="shared" si="3"/>
        <v>2500</v>
      </c>
    </row>
    <row r="311" spans="1:7" ht="21" customHeight="1" x14ac:dyDescent="0.25">
      <c r="A311" s="4" t="s">
        <v>1203</v>
      </c>
      <c r="B311" s="5" t="s">
        <v>987</v>
      </c>
      <c r="C311" s="6" t="s">
        <v>179</v>
      </c>
      <c r="D311" s="6" t="s">
        <v>132</v>
      </c>
      <c r="E311" s="6" t="s">
        <v>558</v>
      </c>
      <c r="F311" s="7">
        <v>18</v>
      </c>
      <c r="G311" s="8">
        <f t="shared" si="3"/>
        <v>4500</v>
      </c>
    </row>
    <row r="312" spans="1:7" ht="21" customHeight="1" x14ac:dyDescent="0.25">
      <c r="A312" s="4" t="s">
        <v>1204</v>
      </c>
      <c r="B312" s="5" t="s">
        <v>987</v>
      </c>
      <c r="C312" s="6" t="s">
        <v>1205</v>
      </c>
      <c r="D312" s="6" t="s">
        <v>132</v>
      </c>
      <c r="E312" s="6" t="s">
        <v>1206</v>
      </c>
      <c r="F312" s="7">
        <v>15</v>
      </c>
      <c r="G312" s="8">
        <f t="shared" si="3"/>
        <v>3750</v>
      </c>
    </row>
    <row r="313" spans="1:7" ht="21" customHeight="1" x14ac:dyDescent="0.25">
      <c r="A313" s="4" t="s">
        <v>1207</v>
      </c>
      <c r="B313" s="5" t="s">
        <v>987</v>
      </c>
      <c r="C313" s="6" t="s">
        <v>1205</v>
      </c>
      <c r="D313" s="6" t="s">
        <v>20</v>
      </c>
      <c r="E313" s="6" t="s">
        <v>1208</v>
      </c>
      <c r="F313" s="7">
        <v>20</v>
      </c>
      <c r="G313" s="8">
        <f t="shared" si="3"/>
        <v>5000</v>
      </c>
    </row>
    <row r="314" spans="1:7" ht="21" customHeight="1" x14ac:dyDescent="0.25">
      <c r="A314" s="4" t="s">
        <v>1209</v>
      </c>
      <c r="B314" s="5" t="s">
        <v>987</v>
      </c>
      <c r="C314" s="6" t="s">
        <v>401</v>
      </c>
      <c r="D314" s="6" t="s">
        <v>182</v>
      </c>
      <c r="E314" s="6" t="s">
        <v>909</v>
      </c>
      <c r="F314" s="7">
        <v>19</v>
      </c>
      <c r="G314" s="8">
        <f t="shared" si="3"/>
        <v>4750</v>
      </c>
    </row>
    <row r="315" spans="1:7" ht="21" customHeight="1" x14ac:dyDescent="0.25">
      <c r="A315" s="4" t="s">
        <v>1210</v>
      </c>
      <c r="B315" s="5" t="s">
        <v>987</v>
      </c>
      <c r="C315" s="6" t="s">
        <v>401</v>
      </c>
      <c r="D315" s="6" t="s">
        <v>1159</v>
      </c>
      <c r="E315" s="6" t="s">
        <v>730</v>
      </c>
      <c r="F315" s="7">
        <v>20</v>
      </c>
      <c r="G315" s="8">
        <f t="shared" si="3"/>
        <v>5000</v>
      </c>
    </row>
    <row r="316" spans="1:7" ht="21" customHeight="1" x14ac:dyDescent="0.25">
      <c r="A316" s="4" t="s">
        <v>1211</v>
      </c>
      <c r="B316" s="5" t="s">
        <v>987</v>
      </c>
      <c r="C316" s="6" t="s">
        <v>401</v>
      </c>
      <c r="D316" s="6" t="s">
        <v>13</v>
      </c>
      <c r="E316" s="6" t="s">
        <v>81</v>
      </c>
      <c r="F316" s="7">
        <v>5</v>
      </c>
      <c r="G316" s="8">
        <f t="shared" si="3"/>
        <v>1250</v>
      </c>
    </row>
    <row r="317" spans="1:7" ht="21" customHeight="1" x14ac:dyDescent="0.25">
      <c r="A317" s="4" t="s">
        <v>1212</v>
      </c>
      <c r="B317" s="5" t="s">
        <v>987</v>
      </c>
      <c r="C317" s="6" t="s">
        <v>132</v>
      </c>
      <c r="D317" s="6" t="s">
        <v>179</v>
      </c>
      <c r="E317" s="6" t="s">
        <v>1213</v>
      </c>
      <c r="F317" s="7">
        <v>10</v>
      </c>
      <c r="G317" s="8">
        <f t="shared" si="3"/>
        <v>2500</v>
      </c>
    </row>
    <row r="318" spans="1:7" ht="21" customHeight="1" x14ac:dyDescent="0.25">
      <c r="A318" s="4" t="s">
        <v>1214</v>
      </c>
      <c r="B318" s="5" t="s">
        <v>987</v>
      </c>
      <c r="C318" s="6" t="s">
        <v>132</v>
      </c>
      <c r="D318" s="6" t="s">
        <v>21</v>
      </c>
      <c r="E318" s="6" t="s">
        <v>431</v>
      </c>
      <c r="F318" s="7">
        <v>20</v>
      </c>
      <c r="G318" s="8">
        <f t="shared" si="3"/>
        <v>5000</v>
      </c>
    </row>
    <row r="319" spans="1:7" ht="21" customHeight="1" x14ac:dyDescent="0.25">
      <c r="A319" s="4" t="s">
        <v>1215</v>
      </c>
      <c r="B319" s="5" t="s">
        <v>987</v>
      </c>
      <c r="C319" s="6" t="s">
        <v>32</v>
      </c>
      <c r="D319" s="6" t="s">
        <v>769</v>
      </c>
      <c r="E319" s="6" t="s">
        <v>1216</v>
      </c>
      <c r="F319" s="7">
        <v>17</v>
      </c>
      <c r="G319" s="8">
        <f t="shared" si="3"/>
        <v>4250</v>
      </c>
    </row>
    <row r="320" spans="1:7" ht="21" customHeight="1" x14ac:dyDescent="0.25">
      <c r="A320" s="4" t="s">
        <v>1217</v>
      </c>
      <c r="B320" s="5" t="s">
        <v>987</v>
      </c>
      <c r="C320" s="6" t="s">
        <v>32</v>
      </c>
      <c r="D320" s="6" t="s">
        <v>769</v>
      </c>
      <c r="E320" s="6" t="s">
        <v>1218</v>
      </c>
      <c r="F320" s="7">
        <v>9</v>
      </c>
      <c r="G320" s="8">
        <f t="shared" si="3"/>
        <v>2250</v>
      </c>
    </row>
    <row r="321" spans="1:7" ht="21" customHeight="1" x14ac:dyDescent="0.25">
      <c r="A321" s="4" t="s">
        <v>1219</v>
      </c>
      <c r="B321" s="5" t="s">
        <v>987</v>
      </c>
      <c r="C321" s="6" t="s">
        <v>223</v>
      </c>
      <c r="D321" s="6" t="s">
        <v>1220</v>
      </c>
      <c r="E321" s="6" t="s">
        <v>243</v>
      </c>
      <c r="F321" s="7">
        <v>16</v>
      </c>
      <c r="G321" s="8">
        <f t="shared" si="3"/>
        <v>4000</v>
      </c>
    </row>
    <row r="322" spans="1:7" ht="21" customHeight="1" x14ac:dyDescent="0.25">
      <c r="A322" s="4" t="s">
        <v>1221</v>
      </c>
      <c r="B322" s="5" t="s">
        <v>987</v>
      </c>
      <c r="C322" s="6" t="s">
        <v>223</v>
      </c>
      <c r="D322" s="6" t="s">
        <v>59</v>
      </c>
      <c r="E322" s="6" t="s">
        <v>619</v>
      </c>
      <c r="F322" s="7">
        <v>4</v>
      </c>
      <c r="G322" s="8">
        <f t="shared" si="3"/>
        <v>1000</v>
      </c>
    </row>
    <row r="323" spans="1:7" ht="21" customHeight="1" x14ac:dyDescent="0.25">
      <c r="A323" s="4" t="s">
        <v>1222</v>
      </c>
      <c r="B323" s="5" t="s">
        <v>987</v>
      </c>
      <c r="C323" s="6" t="s">
        <v>223</v>
      </c>
      <c r="D323" s="6" t="s">
        <v>32</v>
      </c>
      <c r="E323" s="6" t="s">
        <v>704</v>
      </c>
      <c r="F323" s="7">
        <v>15</v>
      </c>
      <c r="G323" s="8">
        <f t="shared" si="3"/>
        <v>3750</v>
      </c>
    </row>
    <row r="324" spans="1:7" ht="21" customHeight="1" x14ac:dyDescent="0.25">
      <c r="A324" s="4" t="s">
        <v>1223</v>
      </c>
      <c r="B324" s="5" t="s">
        <v>987</v>
      </c>
      <c r="C324" s="6" t="s">
        <v>37</v>
      </c>
      <c r="D324" s="6" t="s">
        <v>1224</v>
      </c>
      <c r="E324" s="6" t="s">
        <v>119</v>
      </c>
      <c r="F324" s="7">
        <v>3</v>
      </c>
      <c r="G324" s="8">
        <f t="shared" si="3"/>
        <v>750</v>
      </c>
    </row>
    <row r="325" spans="1:7" ht="21" customHeight="1" x14ac:dyDescent="0.25">
      <c r="A325" s="4" t="s">
        <v>1225</v>
      </c>
      <c r="B325" s="5" t="s">
        <v>987</v>
      </c>
      <c r="C325" s="6" t="s">
        <v>1159</v>
      </c>
      <c r="D325" s="6" t="s">
        <v>363</v>
      </c>
      <c r="E325" s="6" t="s">
        <v>598</v>
      </c>
      <c r="F325" s="7">
        <v>19</v>
      </c>
      <c r="G325" s="8">
        <f t="shared" si="3"/>
        <v>4750</v>
      </c>
    </row>
    <row r="326" spans="1:7" ht="21" customHeight="1" x14ac:dyDescent="0.25">
      <c r="A326" s="4" t="s">
        <v>1226</v>
      </c>
      <c r="B326" s="5" t="s">
        <v>987</v>
      </c>
      <c r="C326" s="6" t="s">
        <v>1227</v>
      </c>
      <c r="D326" s="6" t="s">
        <v>59</v>
      </c>
      <c r="E326" s="6" t="s">
        <v>1228</v>
      </c>
      <c r="F326" s="7">
        <v>5</v>
      </c>
      <c r="G326" s="8">
        <f t="shared" si="3"/>
        <v>1250</v>
      </c>
    </row>
    <row r="327" spans="1:7" ht="21" customHeight="1" x14ac:dyDescent="0.25">
      <c r="A327" s="4" t="s">
        <v>1229</v>
      </c>
      <c r="B327" s="5" t="s">
        <v>987</v>
      </c>
      <c r="C327" s="6" t="s">
        <v>16</v>
      </c>
      <c r="D327" s="6" t="s">
        <v>132</v>
      </c>
      <c r="E327" s="6" t="s">
        <v>240</v>
      </c>
      <c r="F327" s="7">
        <v>8</v>
      </c>
      <c r="G327" s="8">
        <f t="shared" si="3"/>
        <v>2000</v>
      </c>
    </row>
    <row r="328" spans="1:7" ht="21" customHeight="1" x14ac:dyDescent="0.25">
      <c r="A328" s="4" t="s">
        <v>1230</v>
      </c>
      <c r="B328" s="5" t="s">
        <v>987</v>
      </c>
      <c r="C328" s="6" t="s">
        <v>16</v>
      </c>
      <c r="D328" s="6" t="s">
        <v>597</v>
      </c>
      <c r="E328" s="6" t="s">
        <v>327</v>
      </c>
      <c r="F328" s="7">
        <v>8</v>
      </c>
      <c r="G328" s="8">
        <f t="shared" si="3"/>
        <v>2000</v>
      </c>
    </row>
    <row r="329" spans="1:7" ht="21" customHeight="1" x14ac:dyDescent="0.25">
      <c r="A329" s="4" t="s">
        <v>1231</v>
      </c>
      <c r="B329" s="5" t="s">
        <v>987</v>
      </c>
      <c r="C329" s="6" t="s">
        <v>16</v>
      </c>
      <c r="D329" s="6" t="s">
        <v>1232</v>
      </c>
      <c r="E329" s="6" t="s">
        <v>1233</v>
      </c>
      <c r="F329" s="7">
        <v>11</v>
      </c>
      <c r="G329" s="8">
        <f t="shared" si="3"/>
        <v>2750</v>
      </c>
    </row>
    <row r="330" spans="1:7" ht="21" customHeight="1" x14ac:dyDescent="0.25">
      <c r="A330" s="4" t="s">
        <v>1234</v>
      </c>
      <c r="B330" s="5" t="s">
        <v>987</v>
      </c>
      <c r="C330" s="6" t="s">
        <v>16</v>
      </c>
      <c r="D330" s="6" t="s">
        <v>1232</v>
      </c>
      <c r="E330" s="6" t="s">
        <v>154</v>
      </c>
      <c r="F330" s="7">
        <v>9</v>
      </c>
      <c r="G330" s="8">
        <f t="shared" si="3"/>
        <v>2250</v>
      </c>
    </row>
    <row r="331" spans="1:7" ht="21" customHeight="1" x14ac:dyDescent="0.25">
      <c r="A331" s="4" t="s">
        <v>1235</v>
      </c>
      <c r="B331" s="5" t="s">
        <v>987</v>
      </c>
      <c r="C331" s="6" t="s">
        <v>16</v>
      </c>
      <c r="D331" s="6" t="s">
        <v>1236</v>
      </c>
      <c r="E331" s="6" t="s">
        <v>1237</v>
      </c>
      <c r="F331" s="7">
        <v>7</v>
      </c>
      <c r="G331" s="8">
        <f t="shared" si="3"/>
        <v>1750</v>
      </c>
    </row>
    <row r="332" spans="1:7" ht="21" customHeight="1" x14ac:dyDescent="0.25">
      <c r="A332" s="4" t="s">
        <v>1238</v>
      </c>
      <c r="B332" s="5" t="s">
        <v>987</v>
      </c>
      <c r="C332" s="6" t="s">
        <v>501</v>
      </c>
      <c r="D332" s="6" t="s">
        <v>132</v>
      </c>
      <c r="E332" s="6" t="s">
        <v>22</v>
      </c>
      <c r="F332" s="7">
        <v>20</v>
      </c>
      <c r="G332" s="8">
        <f t="shared" si="3"/>
        <v>5000</v>
      </c>
    </row>
    <row r="333" spans="1:7" ht="21" customHeight="1" x14ac:dyDescent="0.25">
      <c r="A333" s="4" t="s">
        <v>1239</v>
      </c>
      <c r="B333" s="5" t="s">
        <v>987</v>
      </c>
      <c r="C333" s="6" t="s">
        <v>1240</v>
      </c>
      <c r="D333" s="6" t="s">
        <v>695</v>
      </c>
      <c r="E333" s="6" t="s">
        <v>180</v>
      </c>
      <c r="F333" s="7">
        <v>18</v>
      </c>
      <c r="G333" s="8">
        <f t="shared" si="3"/>
        <v>4500</v>
      </c>
    </row>
    <row r="334" spans="1:7" ht="21" customHeight="1" x14ac:dyDescent="0.25">
      <c r="A334" s="4" t="s">
        <v>1241</v>
      </c>
      <c r="B334" s="5" t="s">
        <v>987</v>
      </c>
      <c r="C334" s="6" t="s">
        <v>695</v>
      </c>
      <c r="D334" s="6" t="s">
        <v>24</v>
      </c>
      <c r="E334" s="6" t="s">
        <v>1242</v>
      </c>
      <c r="F334" s="7">
        <v>17</v>
      </c>
      <c r="G334" s="8">
        <f t="shared" si="3"/>
        <v>4250</v>
      </c>
    </row>
    <row r="335" spans="1:7" ht="21" customHeight="1" x14ac:dyDescent="0.25">
      <c r="A335" s="4" t="s">
        <v>1243</v>
      </c>
      <c r="B335" s="5" t="s">
        <v>987</v>
      </c>
      <c r="C335" s="6" t="s">
        <v>695</v>
      </c>
      <c r="D335" s="6" t="s">
        <v>486</v>
      </c>
      <c r="E335" s="6" t="s">
        <v>160</v>
      </c>
      <c r="F335" s="7">
        <v>12</v>
      </c>
      <c r="G335" s="8">
        <f t="shared" si="3"/>
        <v>3000</v>
      </c>
    </row>
    <row r="336" spans="1:7" ht="21" customHeight="1" x14ac:dyDescent="0.25">
      <c r="A336" s="4" t="s">
        <v>1244</v>
      </c>
      <c r="B336" s="5" t="s">
        <v>987</v>
      </c>
      <c r="C336" s="6" t="s">
        <v>1245</v>
      </c>
      <c r="D336" s="6" t="s">
        <v>235</v>
      </c>
      <c r="E336" s="6" t="s">
        <v>1246</v>
      </c>
      <c r="F336" s="7">
        <v>15</v>
      </c>
      <c r="G336" s="8">
        <f t="shared" si="3"/>
        <v>3750</v>
      </c>
    </row>
    <row r="337" spans="1:7" ht="21" customHeight="1" x14ac:dyDescent="0.25">
      <c r="A337" s="4" t="s">
        <v>1247</v>
      </c>
      <c r="B337" s="5" t="s">
        <v>987</v>
      </c>
      <c r="C337" s="6" t="s">
        <v>47</v>
      </c>
      <c r="D337" s="6" t="s">
        <v>1248</v>
      </c>
      <c r="E337" s="6" t="s">
        <v>1249</v>
      </c>
      <c r="F337" s="7">
        <v>25</v>
      </c>
      <c r="G337" s="8">
        <f t="shared" si="3"/>
        <v>6250</v>
      </c>
    </row>
    <row r="338" spans="1:7" ht="21" customHeight="1" x14ac:dyDescent="0.25">
      <c r="A338" s="4" t="s">
        <v>1250</v>
      </c>
      <c r="B338" s="5" t="s">
        <v>987</v>
      </c>
      <c r="C338" s="6" t="s">
        <v>112</v>
      </c>
      <c r="D338" s="6" t="s">
        <v>290</v>
      </c>
      <c r="E338" s="6" t="s">
        <v>1016</v>
      </c>
      <c r="F338" s="7">
        <v>20</v>
      </c>
      <c r="G338" s="8">
        <f t="shared" si="3"/>
        <v>5000</v>
      </c>
    </row>
    <row r="339" spans="1:7" ht="21" customHeight="1" x14ac:dyDescent="0.25">
      <c r="A339" s="4" t="s">
        <v>1251</v>
      </c>
      <c r="B339" s="5" t="s">
        <v>987</v>
      </c>
      <c r="C339" s="6" t="s">
        <v>37</v>
      </c>
      <c r="D339" s="6" t="s">
        <v>46</v>
      </c>
      <c r="E339" s="6" t="s">
        <v>1252</v>
      </c>
      <c r="F339" s="7">
        <v>25</v>
      </c>
      <c r="G339" s="8">
        <f t="shared" si="3"/>
        <v>6250</v>
      </c>
    </row>
    <row r="340" spans="1:7" ht="21" customHeight="1" x14ac:dyDescent="0.25">
      <c r="A340" s="4" t="s">
        <v>1253</v>
      </c>
      <c r="B340" s="5" t="s">
        <v>987</v>
      </c>
      <c r="C340" s="6" t="s">
        <v>75</v>
      </c>
      <c r="D340" s="6" t="s">
        <v>563</v>
      </c>
      <c r="E340" s="6" t="s">
        <v>730</v>
      </c>
      <c r="F340" s="7">
        <v>19</v>
      </c>
      <c r="G340" s="8">
        <f t="shared" si="3"/>
        <v>4750</v>
      </c>
    </row>
    <row r="341" spans="1:7" ht="21" customHeight="1" x14ac:dyDescent="0.25">
      <c r="A341" s="4" t="s">
        <v>1254</v>
      </c>
      <c r="B341" s="5" t="s">
        <v>987</v>
      </c>
      <c r="C341" s="6" t="s">
        <v>1255</v>
      </c>
      <c r="D341" s="6" t="s">
        <v>21</v>
      </c>
      <c r="E341" s="6" t="s">
        <v>163</v>
      </c>
      <c r="F341" s="7">
        <v>4</v>
      </c>
      <c r="G341" s="8">
        <f t="shared" si="3"/>
        <v>1000</v>
      </c>
    </row>
    <row r="342" spans="1:7" ht="21" customHeight="1" x14ac:dyDescent="0.25">
      <c r="A342" s="4" t="s">
        <v>1256</v>
      </c>
      <c r="B342" s="5" t="s">
        <v>987</v>
      </c>
      <c r="C342" s="6" t="s">
        <v>1055</v>
      </c>
      <c r="D342" s="6" t="s">
        <v>200</v>
      </c>
      <c r="E342" s="6" t="s">
        <v>1257</v>
      </c>
      <c r="F342" s="7">
        <v>20</v>
      </c>
      <c r="G342" s="8">
        <f t="shared" si="3"/>
        <v>5000</v>
      </c>
    </row>
    <row r="343" spans="1:7" ht="21" customHeight="1" x14ac:dyDescent="0.25">
      <c r="A343" s="4" t="s">
        <v>1258</v>
      </c>
      <c r="B343" s="5" t="s">
        <v>987</v>
      </c>
      <c r="C343" s="6" t="s">
        <v>1065</v>
      </c>
      <c r="D343" s="6" t="s">
        <v>200</v>
      </c>
      <c r="E343" s="6" t="s">
        <v>1259</v>
      </c>
      <c r="F343" s="7">
        <v>16</v>
      </c>
      <c r="G343" s="8">
        <f t="shared" si="3"/>
        <v>4000</v>
      </c>
    </row>
    <row r="344" spans="1:7" ht="21" customHeight="1" x14ac:dyDescent="0.25">
      <c r="A344" s="4" t="s">
        <v>1260</v>
      </c>
      <c r="B344" s="5" t="s">
        <v>987</v>
      </c>
      <c r="C344" s="6" t="s">
        <v>784</v>
      </c>
      <c r="D344" s="6" t="s">
        <v>28</v>
      </c>
      <c r="E344" s="6" t="s">
        <v>1261</v>
      </c>
      <c r="F344" s="7">
        <v>20</v>
      </c>
      <c r="G344" s="8">
        <f t="shared" si="3"/>
        <v>5000</v>
      </c>
    </row>
    <row r="345" spans="1:7" ht="21" customHeight="1" x14ac:dyDescent="0.25">
      <c r="A345" s="4" t="s">
        <v>1262</v>
      </c>
      <c r="B345" s="5" t="s">
        <v>987</v>
      </c>
      <c r="C345" s="6" t="s">
        <v>179</v>
      </c>
      <c r="D345" s="6" t="s">
        <v>47</v>
      </c>
      <c r="E345" s="6" t="s">
        <v>760</v>
      </c>
      <c r="F345" s="7">
        <v>8</v>
      </c>
      <c r="G345" s="8">
        <f t="shared" si="3"/>
        <v>2000</v>
      </c>
    </row>
    <row r="346" spans="1:7" ht="21" customHeight="1" x14ac:dyDescent="0.25">
      <c r="A346" s="4" t="s">
        <v>1263</v>
      </c>
      <c r="B346" s="5" t="s">
        <v>987</v>
      </c>
      <c r="C346" s="6" t="s">
        <v>12</v>
      </c>
      <c r="D346" s="6" t="s">
        <v>1264</v>
      </c>
      <c r="E346" s="6" t="s">
        <v>1265</v>
      </c>
      <c r="F346" s="7">
        <v>20</v>
      </c>
      <c r="G346" s="8">
        <f t="shared" si="3"/>
        <v>5000</v>
      </c>
    </row>
    <row r="347" spans="1:7" ht="21" customHeight="1" x14ac:dyDescent="0.25">
      <c r="A347" s="4" t="s">
        <v>1266</v>
      </c>
      <c r="B347" s="5" t="s">
        <v>987</v>
      </c>
      <c r="C347" s="6" t="s">
        <v>12</v>
      </c>
      <c r="D347" s="6" t="s">
        <v>137</v>
      </c>
      <c r="E347" s="6" t="s">
        <v>1028</v>
      </c>
      <c r="F347" s="7">
        <v>20</v>
      </c>
      <c r="G347" s="8">
        <f t="shared" si="3"/>
        <v>5000</v>
      </c>
    </row>
    <row r="348" spans="1:7" ht="21" customHeight="1" x14ac:dyDescent="0.25">
      <c r="A348" s="4" t="s">
        <v>1267</v>
      </c>
      <c r="B348" s="5" t="s">
        <v>987</v>
      </c>
      <c r="C348" s="6" t="s">
        <v>12</v>
      </c>
      <c r="D348" s="6" t="s">
        <v>137</v>
      </c>
      <c r="E348" s="6" t="s">
        <v>279</v>
      </c>
      <c r="F348" s="7">
        <v>15</v>
      </c>
      <c r="G348" s="8">
        <f t="shared" si="3"/>
        <v>3750</v>
      </c>
    </row>
    <row r="349" spans="1:7" ht="21" customHeight="1" x14ac:dyDescent="0.25">
      <c r="A349" s="4" t="s">
        <v>1268</v>
      </c>
      <c r="B349" s="5" t="s">
        <v>987</v>
      </c>
      <c r="C349" s="6" t="s">
        <v>304</v>
      </c>
      <c r="D349" s="6" t="s">
        <v>1065</v>
      </c>
      <c r="E349" s="6" t="s">
        <v>939</v>
      </c>
      <c r="F349" s="7">
        <v>18</v>
      </c>
      <c r="G349" s="8">
        <f t="shared" si="3"/>
        <v>4500</v>
      </c>
    </row>
    <row r="350" spans="1:7" ht="21" customHeight="1" x14ac:dyDescent="0.25">
      <c r="A350" s="4" t="s">
        <v>1269</v>
      </c>
      <c r="B350" s="5" t="s">
        <v>987</v>
      </c>
      <c r="C350" s="6" t="s">
        <v>304</v>
      </c>
      <c r="D350" s="6" t="s">
        <v>24</v>
      </c>
      <c r="E350" s="6" t="s">
        <v>1270</v>
      </c>
      <c r="F350" s="7">
        <v>11</v>
      </c>
      <c r="G350" s="8">
        <f t="shared" si="3"/>
        <v>2750</v>
      </c>
    </row>
    <row r="351" spans="1:7" ht="21" customHeight="1" x14ac:dyDescent="0.25">
      <c r="A351" s="4" t="s">
        <v>1271</v>
      </c>
      <c r="B351" s="5" t="s">
        <v>987</v>
      </c>
      <c r="C351" s="6" t="s">
        <v>304</v>
      </c>
      <c r="D351" s="6" t="s">
        <v>24</v>
      </c>
      <c r="E351" s="6" t="s">
        <v>1272</v>
      </c>
      <c r="F351" s="7">
        <v>16</v>
      </c>
      <c r="G351" s="8">
        <f t="shared" si="3"/>
        <v>4000</v>
      </c>
    </row>
    <row r="352" spans="1:7" ht="21" customHeight="1" x14ac:dyDescent="0.25">
      <c r="A352" s="4" t="s">
        <v>1273</v>
      </c>
      <c r="B352" s="5" t="s">
        <v>987</v>
      </c>
      <c r="C352" s="6" t="s">
        <v>137</v>
      </c>
      <c r="D352" s="6" t="s">
        <v>1274</v>
      </c>
      <c r="E352" s="6" t="s">
        <v>1023</v>
      </c>
      <c r="F352" s="7">
        <v>25</v>
      </c>
      <c r="G352" s="8">
        <f t="shared" si="3"/>
        <v>6250</v>
      </c>
    </row>
    <row r="353" spans="1:7" ht="21" customHeight="1" x14ac:dyDescent="0.25">
      <c r="A353" s="4" t="s">
        <v>1275</v>
      </c>
      <c r="B353" s="5" t="s">
        <v>987</v>
      </c>
      <c r="C353" s="6" t="s">
        <v>1047</v>
      </c>
      <c r="D353" s="6" t="s">
        <v>227</v>
      </c>
      <c r="E353" s="6" t="s">
        <v>1276</v>
      </c>
      <c r="F353" s="7">
        <v>11</v>
      </c>
      <c r="G353" s="8">
        <f t="shared" si="3"/>
        <v>2750</v>
      </c>
    </row>
    <row r="354" spans="1:7" ht="21" customHeight="1" x14ac:dyDescent="0.25">
      <c r="A354" s="4" t="s">
        <v>1277</v>
      </c>
      <c r="B354" s="5" t="s">
        <v>987</v>
      </c>
      <c r="C354" s="6" t="s">
        <v>1047</v>
      </c>
      <c r="D354" s="6" t="s">
        <v>332</v>
      </c>
      <c r="E354" s="6" t="s">
        <v>77</v>
      </c>
      <c r="F354" s="7">
        <v>1</v>
      </c>
      <c r="G354" s="8">
        <f t="shared" si="3"/>
        <v>250</v>
      </c>
    </row>
    <row r="355" spans="1:7" ht="21" customHeight="1" x14ac:dyDescent="0.25">
      <c r="A355" s="4" t="s">
        <v>1278</v>
      </c>
      <c r="B355" s="5" t="s">
        <v>987</v>
      </c>
      <c r="C355" s="6" t="s">
        <v>21</v>
      </c>
      <c r="D355" s="6" t="s">
        <v>749</v>
      </c>
      <c r="E355" s="6" t="s">
        <v>1279</v>
      </c>
      <c r="F355" s="7">
        <v>14</v>
      </c>
      <c r="G355" s="8">
        <f t="shared" si="3"/>
        <v>3500</v>
      </c>
    </row>
    <row r="356" spans="1:7" ht="21" customHeight="1" x14ac:dyDescent="0.25">
      <c r="A356" s="4" t="s">
        <v>1280</v>
      </c>
      <c r="B356" s="5" t="s">
        <v>987</v>
      </c>
      <c r="C356" s="6" t="s">
        <v>1281</v>
      </c>
      <c r="D356" s="6" t="s">
        <v>28</v>
      </c>
      <c r="E356" s="6" t="s">
        <v>327</v>
      </c>
      <c r="F356" s="7">
        <v>20</v>
      </c>
      <c r="G356" s="8">
        <f t="shared" si="3"/>
        <v>5000</v>
      </c>
    </row>
    <row r="357" spans="1:7" ht="21" customHeight="1" x14ac:dyDescent="0.25">
      <c r="A357" s="4" t="s">
        <v>1282</v>
      </c>
      <c r="B357" s="5" t="s">
        <v>987</v>
      </c>
      <c r="C357" s="6" t="s">
        <v>424</v>
      </c>
      <c r="D357" s="6" t="s">
        <v>24</v>
      </c>
      <c r="E357" s="6" t="s">
        <v>1283</v>
      </c>
      <c r="F357" s="7">
        <v>9</v>
      </c>
      <c r="G357" s="8">
        <f t="shared" si="3"/>
        <v>2250</v>
      </c>
    </row>
    <row r="358" spans="1:7" ht="21" customHeight="1" x14ac:dyDescent="0.25">
      <c r="A358" s="4" t="s">
        <v>1284</v>
      </c>
      <c r="B358" s="5" t="s">
        <v>987</v>
      </c>
      <c r="C358" s="6" t="s">
        <v>1285</v>
      </c>
      <c r="D358" s="6" t="s">
        <v>189</v>
      </c>
      <c r="E358" s="6" t="s">
        <v>1286</v>
      </c>
      <c r="F358" s="7">
        <v>17</v>
      </c>
      <c r="G358" s="8">
        <f t="shared" si="3"/>
        <v>4250</v>
      </c>
    </row>
    <row r="359" spans="1:7" ht="21" customHeight="1" x14ac:dyDescent="0.25">
      <c r="A359" s="4" t="s">
        <v>1287</v>
      </c>
      <c r="B359" s="5" t="s">
        <v>987</v>
      </c>
      <c r="C359" s="6" t="s">
        <v>1288</v>
      </c>
      <c r="D359" s="6" t="s">
        <v>169</v>
      </c>
      <c r="E359" s="6" t="s">
        <v>470</v>
      </c>
      <c r="F359" s="7">
        <v>14</v>
      </c>
      <c r="G359" s="8">
        <f t="shared" si="3"/>
        <v>3500</v>
      </c>
    </row>
    <row r="360" spans="1:7" ht="21" customHeight="1" x14ac:dyDescent="0.25">
      <c r="A360" s="4" t="s">
        <v>1289</v>
      </c>
      <c r="B360" s="5" t="s">
        <v>987</v>
      </c>
      <c r="C360" s="6" t="s">
        <v>224</v>
      </c>
      <c r="D360" s="6" t="s">
        <v>169</v>
      </c>
      <c r="E360" s="6" t="s">
        <v>1290</v>
      </c>
      <c r="F360" s="7">
        <v>10</v>
      </c>
      <c r="G360" s="8">
        <f t="shared" si="3"/>
        <v>2500</v>
      </c>
    </row>
    <row r="361" spans="1:7" ht="21" customHeight="1" x14ac:dyDescent="0.25">
      <c r="A361" s="4" t="s">
        <v>1291</v>
      </c>
      <c r="B361" s="5" t="s">
        <v>987</v>
      </c>
      <c r="C361" s="6" t="s">
        <v>841</v>
      </c>
      <c r="D361" s="6" t="s">
        <v>47</v>
      </c>
      <c r="E361" s="6" t="s">
        <v>856</v>
      </c>
      <c r="F361" s="7">
        <v>15</v>
      </c>
      <c r="G361" s="8">
        <f t="shared" si="3"/>
        <v>3750</v>
      </c>
    </row>
    <row r="362" spans="1:7" ht="21" customHeight="1" x14ac:dyDescent="0.25">
      <c r="A362" s="4" t="s">
        <v>1292</v>
      </c>
      <c r="B362" s="5" t="s">
        <v>987</v>
      </c>
      <c r="C362" s="6" t="s">
        <v>314</v>
      </c>
      <c r="D362" s="6" t="s">
        <v>24</v>
      </c>
      <c r="E362" s="6" t="s">
        <v>110</v>
      </c>
      <c r="F362" s="7">
        <v>5</v>
      </c>
      <c r="G362" s="8">
        <f t="shared" si="3"/>
        <v>1250</v>
      </c>
    </row>
    <row r="363" spans="1:7" ht="21" customHeight="1" x14ac:dyDescent="0.25">
      <c r="A363" s="4" t="s">
        <v>1293</v>
      </c>
      <c r="B363" s="5" t="s">
        <v>987</v>
      </c>
      <c r="C363" s="6" t="s">
        <v>24</v>
      </c>
      <c r="D363" s="6" t="s">
        <v>764</v>
      </c>
      <c r="E363" s="6" t="s">
        <v>1294</v>
      </c>
      <c r="F363" s="7">
        <v>20</v>
      </c>
      <c r="G363" s="8">
        <f t="shared" si="3"/>
        <v>5000</v>
      </c>
    </row>
    <row r="364" spans="1:7" ht="21" customHeight="1" x14ac:dyDescent="0.25">
      <c r="A364" s="4" t="s">
        <v>1295</v>
      </c>
      <c r="B364" s="5" t="s">
        <v>987</v>
      </c>
      <c r="C364" s="6" t="s">
        <v>21</v>
      </c>
      <c r="D364" s="6" t="s">
        <v>943</v>
      </c>
      <c r="E364" s="6" t="s">
        <v>1296</v>
      </c>
      <c r="F364" s="7">
        <v>20</v>
      </c>
      <c r="G364" s="8">
        <f t="shared" si="3"/>
        <v>5000</v>
      </c>
    </row>
    <row r="365" spans="1:7" ht="21" customHeight="1" x14ac:dyDescent="0.25">
      <c r="A365" s="4" t="s">
        <v>1297</v>
      </c>
      <c r="B365" s="5" t="s">
        <v>987</v>
      </c>
      <c r="C365" s="6" t="s">
        <v>24</v>
      </c>
      <c r="D365" s="6" t="s">
        <v>141</v>
      </c>
      <c r="E365" s="6" t="s">
        <v>1298</v>
      </c>
      <c r="F365" s="7">
        <v>18</v>
      </c>
      <c r="G365" s="8">
        <f t="shared" si="3"/>
        <v>4500</v>
      </c>
    </row>
    <row r="366" spans="1:7" ht="21" customHeight="1" x14ac:dyDescent="0.25">
      <c r="A366" s="4" t="s">
        <v>1299</v>
      </c>
      <c r="B366" s="5" t="s">
        <v>1300</v>
      </c>
      <c r="C366" s="6" t="s">
        <v>21</v>
      </c>
      <c r="D366" s="6" t="s">
        <v>223</v>
      </c>
      <c r="E366" s="6" t="s">
        <v>113</v>
      </c>
      <c r="F366" s="7">
        <v>25</v>
      </c>
      <c r="G366" s="8">
        <f t="shared" si="3"/>
        <v>6250</v>
      </c>
    </row>
    <row r="367" spans="1:7" ht="21" customHeight="1" x14ac:dyDescent="0.25">
      <c r="A367" s="4" t="s">
        <v>1301</v>
      </c>
      <c r="B367" s="5" t="s">
        <v>1300</v>
      </c>
      <c r="C367" s="6" t="s">
        <v>331</v>
      </c>
      <c r="D367" s="6" t="s">
        <v>1302</v>
      </c>
      <c r="E367" s="6" t="s">
        <v>1303</v>
      </c>
      <c r="F367" s="7">
        <v>12</v>
      </c>
      <c r="G367" s="8">
        <f t="shared" si="3"/>
        <v>3000</v>
      </c>
    </row>
    <row r="368" spans="1:7" ht="21" customHeight="1" x14ac:dyDescent="0.25">
      <c r="A368" s="4" t="s">
        <v>1304</v>
      </c>
      <c r="B368" s="5" t="s">
        <v>1300</v>
      </c>
      <c r="C368" s="6" t="s">
        <v>331</v>
      </c>
      <c r="D368" s="6" t="s">
        <v>1302</v>
      </c>
      <c r="E368" s="6" t="s">
        <v>1305</v>
      </c>
      <c r="F368" s="7">
        <v>20</v>
      </c>
      <c r="G368" s="8">
        <f t="shared" si="3"/>
        <v>5000</v>
      </c>
    </row>
    <row r="369" spans="1:7" ht="21" customHeight="1" x14ac:dyDescent="0.25">
      <c r="A369" s="4" t="s">
        <v>1306</v>
      </c>
      <c r="B369" s="5" t="s">
        <v>1300</v>
      </c>
      <c r="C369" s="6" t="s">
        <v>34</v>
      </c>
      <c r="D369" s="6" t="s">
        <v>841</v>
      </c>
      <c r="E369" s="6" t="s">
        <v>1307</v>
      </c>
      <c r="F369" s="7">
        <v>25</v>
      </c>
      <c r="G369" s="8">
        <f t="shared" si="3"/>
        <v>6250</v>
      </c>
    </row>
    <row r="370" spans="1:7" ht="21" customHeight="1" x14ac:dyDescent="0.25">
      <c r="A370" s="4" t="s">
        <v>1308</v>
      </c>
      <c r="B370" s="5" t="s">
        <v>1300</v>
      </c>
      <c r="C370" s="6" t="s">
        <v>578</v>
      </c>
      <c r="D370" s="6" t="s">
        <v>21</v>
      </c>
      <c r="E370" s="6" t="s">
        <v>467</v>
      </c>
      <c r="F370" s="7">
        <v>25</v>
      </c>
      <c r="G370" s="8">
        <f t="shared" si="3"/>
        <v>6250</v>
      </c>
    </row>
    <row r="371" spans="1:7" ht="21" customHeight="1" x14ac:dyDescent="0.25">
      <c r="A371" s="4" t="s">
        <v>1309</v>
      </c>
      <c r="B371" s="5" t="s">
        <v>1300</v>
      </c>
      <c r="C371" s="6" t="s">
        <v>252</v>
      </c>
      <c r="D371" s="6" t="s">
        <v>169</v>
      </c>
      <c r="E371" s="6" t="s">
        <v>1310</v>
      </c>
      <c r="F371" s="7">
        <v>8</v>
      </c>
      <c r="G371" s="8">
        <f t="shared" si="3"/>
        <v>2000</v>
      </c>
    </row>
    <row r="372" spans="1:7" ht="21" customHeight="1" x14ac:dyDescent="0.25">
      <c r="A372" s="4" t="s">
        <v>1311</v>
      </c>
      <c r="B372" s="5" t="s">
        <v>1300</v>
      </c>
      <c r="C372" s="6" t="s">
        <v>816</v>
      </c>
      <c r="D372" s="6" t="s">
        <v>1312</v>
      </c>
      <c r="E372" s="6" t="s">
        <v>279</v>
      </c>
      <c r="F372" s="7">
        <v>12</v>
      </c>
      <c r="G372" s="8">
        <f t="shared" si="3"/>
        <v>3000</v>
      </c>
    </row>
    <row r="373" spans="1:7" ht="21" customHeight="1" x14ac:dyDescent="0.25">
      <c r="A373" s="4" t="s">
        <v>1313</v>
      </c>
      <c r="B373" s="5" t="s">
        <v>1300</v>
      </c>
      <c r="C373" s="6" t="s">
        <v>326</v>
      </c>
      <c r="D373" s="6" t="s">
        <v>227</v>
      </c>
      <c r="E373" s="6" t="s">
        <v>733</v>
      </c>
      <c r="F373" s="7">
        <v>20</v>
      </c>
      <c r="G373" s="8">
        <f t="shared" si="3"/>
        <v>5000</v>
      </c>
    </row>
    <row r="374" spans="1:7" ht="21" customHeight="1" x14ac:dyDescent="0.25">
      <c r="A374" s="4" t="s">
        <v>1314</v>
      </c>
      <c r="B374" s="5" t="s">
        <v>1300</v>
      </c>
      <c r="C374" s="6" t="s">
        <v>223</v>
      </c>
      <c r="D374" s="6" t="s">
        <v>169</v>
      </c>
      <c r="E374" s="6" t="s">
        <v>52</v>
      </c>
      <c r="F374" s="7">
        <v>20</v>
      </c>
      <c r="G374" s="8">
        <f t="shared" si="3"/>
        <v>5000</v>
      </c>
    </row>
    <row r="375" spans="1:7" ht="21" customHeight="1" x14ac:dyDescent="0.25">
      <c r="A375" s="4" t="s">
        <v>1315</v>
      </c>
      <c r="B375" s="5" t="s">
        <v>1300</v>
      </c>
      <c r="C375" s="6" t="s">
        <v>252</v>
      </c>
      <c r="D375" s="6" t="s">
        <v>21</v>
      </c>
      <c r="E375" s="6" t="s">
        <v>823</v>
      </c>
      <c r="F375" s="7">
        <v>25</v>
      </c>
      <c r="G375" s="8">
        <f t="shared" si="3"/>
        <v>6250</v>
      </c>
    </row>
    <row r="376" spans="1:7" ht="21" customHeight="1" x14ac:dyDescent="0.25">
      <c r="A376" s="4" t="s">
        <v>1316</v>
      </c>
      <c r="B376" s="5" t="s">
        <v>1300</v>
      </c>
      <c r="C376" s="6" t="s">
        <v>311</v>
      </c>
      <c r="D376" s="6" t="s">
        <v>109</v>
      </c>
      <c r="E376" s="6" t="s">
        <v>1317</v>
      </c>
      <c r="F376" s="7">
        <v>13</v>
      </c>
      <c r="G376" s="8">
        <f t="shared" si="3"/>
        <v>3250</v>
      </c>
    </row>
    <row r="377" spans="1:7" ht="21" customHeight="1" x14ac:dyDescent="0.25">
      <c r="A377" s="4" t="s">
        <v>1318</v>
      </c>
      <c r="B377" s="5" t="s">
        <v>1300</v>
      </c>
      <c r="C377" s="6" t="s">
        <v>59</v>
      </c>
      <c r="D377" s="6" t="s">
        <v>37</v>
      </c>
      <c r="E377" s="6" t="s">
        <v>288</v>
      </c>
      <c r="F377" s="7">
        <v>20</v>
      </c>
      <c r="G377" s="8">
        <f t="shared" si="3"/>
        <v>5000</v>
      </c>
    </row>
    <row r="378" spans="1:7" ht="21" customHeight="1" x14ac:dyDescent="0.25">
      <c r="A378" s="4" t="s">
        <v>1319</v>
      </c>
      <c r="B378" s="5" t="s">
        <v>1300</v>
      </c>
      <c r="C378" s="6" t="s">
        <v>175</v>
      </c>
      <c r="D378" s="6" t="s">
        <v>1320</v>
      </c>
      <c r="E378" s="6" t="s">
        <v>1321</v>
      </c>
      <c r="F378" s="7">
        <v>25</v>
      </c>
      <c r="G378" s="8">
        <f t="shared" si="3"/>
        <v>6250</v>
      </c>
    </row>
    <row r="379" spans="1:7" ht="21" customHeight="1" x14ac:dyDescent="0.25">
      <c r="A379" s="4" t="s">
        <v>1322</v>
      </c>
      <c r="B379" s="5" t="s">
        <v>1300</v>
      </c>
      <c r="C379" s="6" t="s">
        <v>1016</v>
      </c>
      <c r="D379" s="6" t="s">
        <v>517</v>
      </c>
      <c r="E379" s="6" t="s">
        <v>1323</v>
      </c>
      <c r="F379" s="7">
        <v>14</v>
      </c>
      <c r="G379" s="8">
        <f t="shared" si="3"/>
        <v>3500</v>
      </c>
    </row>
    <row r="380" spans="1:7" ht="21" customHeight="1" x14ac:dyDescent="0.25">
      <c r="A380" s="4" t="s">
        <v>1324</v>
      </c>
      <c r="B380" s="5" t="s">
        <v>1300</v>
      </c>
      <c r="C380" s="6" t="s">
        <v>578</v>
      </c>
      <c r="D380" s="6" t="s">
        <v>522</v>
      </c>
      <c r="E380" s="6" t="s">
        <v>1325</v>
      </c>
      <c r="F380" s="7">
        <v>19</v>
      </c>
      <c r="G380" s="8">
        <f t="shared" si="3"/>
        <v>4750</v>
      </c>
    </row>
    <row r="381" spans="1:7" ht="21" customHeight="1" x14ac:dyDescent="0.25">
      <c r="A381" s="4" t="s">
        <v>1326</v>
      </c>
      <c r="B381" s="5" t="s">
        <v>1300</v>
      </c>
      <c r="C381" s="6" t="s">
        <v>424</v>
      </c>
      <c r="D381" s="6" t="s">
        <v>1327</v>
      </c>
      <c r="E381" s="6" t="s">
        <v>1328</v>
      </c>
      <c r="F381" s="7">
        <v>25</v>
      </c>
      <c r="G381" s="8">
        <f t="shared" si="3"/>
        <v>6250</v>
      </c>
    </row>
    <row r="382" spans="1:7" ht="21" customHeight="1" x14ac:dyDescent="0.25">
      <c r="A382" s="4" t="s">
        <v>1329</v>
      </c>
      <c r="B382" s="5" t="s">
        <v>1300</v>
      </c>
      <c r="C382" s="6" t="s">
        <v>554</v>
      </c>
      <c r="D382" s="6" t="s">
        <v>1330</v>
      </c>
      <c r="E382" s="6" t="s">
        <v>187</v>
      </c>
      <c r="F382" s="7">
        <v>14</v>
      </c>
      <c r="G382" s="8">
        <f t="shared" si="3"/>
        <v>3500</v>
      </c>
    </row>
    <row r="383" spans="1:7" ht="21" customHeight="1" x14ac:dyDescent="0.25">
      <c r="A383" s="4" t="s">
        <v>1331</v>
      </c>
      <c r="B383" s="5" t="s">
        <v>1300</v>
      </c>
      <c r="C383" s="6" t="s">
        <v>522</v>
      </c>
      <c r="D383" s="6" t="s">
        <v>129</v>
      </c>
      <c r="E383" s="6" t="s">
        <v>1332</v>
      </c>
      <c r="F383" s="7">
        <v>25</v>
      </c>
      <c r="G383" s="8">
        <f t="shared" ref="G383:G470" si="4">F383*250</f>
        <v>6250</v>
      </c>
    </row>
    <row r="384" spans="1:7" ht="21" customHeight="1" x14ac:dyDescent="0.25">
      <c r="A384" s="4" t="s">
        <v>1333</v>
      </c>
      <c r="B384" s="5" t="s">
        <v>1300</v>
      </c>
      <c r="C384" s="6" t="s">
        <v>179</v>
      </c>
      <c r="D384" s="6" t="s">
        <v>522</v>
      </c>
      <c r="E384" s="6" t="s">
        <v>1334</v>
      </c>
      <c r="F384" s="7">
        <v>10</v>
      </c>
      <c r="G384" s="8">
        <f t="shared" si="4"/>
        <v>2500</v>
      </c>
    </row>
    <row r="385" spans="1:7" ht="21" customHeight="1" x14ac:dyDescent="0.25">
      <c r="A385" s="4" t="s">
        <v>1335</v>
      </c>
      <c r="B385" s="5" t="s">
        <v>1300</v>
      </c>
      <c r="C385" s="6" t="s">
        <v>179</v>
      </c>
      <c r="D385" s="6" t="s">
        <v>522</v>
      </c>
      <c r="E385" s="6" t="s">
        <v>333</v>
      </c>
      <c r="F385" s="7">
        <v>7</v>
      </c>
      <c r="G385" s="8">
        <f t="shared" si="4"/>
        <v>1750</v>
      </c>
    </row>
    <row r="386" spans="1:7" ht="21" customHeight="1" x14ac:dyDescent="0.25">
      <c r="A386" s="4" t="s">
        <v>1336</v>
      </c>
      <c r="B386" s="5" t="s">
        <v>1300</v>
      </c>
      <c r="C386" s="6" t="s">
        <v>21</v>
      </c>
      <c r="D386" s="6" t="s">
        <v>517</v>
      </c>
      <c r="E386" s="6" t="s">
        <v>640</v>
      </c>
      <c r="F386" s="7">
        <v>13</v>
      </c>
      <c r="G386" s="8">
        <f t="shared" si="4"/>
        <v>3250</v>
      </c>
    </row>
    <row r="387" spans="1:7" ht="21" customHeight="1" x14ac:dyDescent="0.25">
      <c r="A387" s="4" t="s">
        <v>1337</v>
      </c>
      <c r="B387" s="5" t="s">
        <v>1300</v>
      </c>
      <c r="C387" s="6" t="s">
        <v>235</v>
      </c>
      <c r="D387" s="6" t="s">
        <v>59</v>
      </c>
      <c r="E387" s="6" t="s">
        <v>1338</v>
      </c>
      <c r="F387" s="7">
        <v>25</v>
      </c>
      <c r="G387" s="8">
        <f t="shared" si="4"/>
        <v>6250</v>
      </c>
    </row>
    <row r="388" spans="1:7" ht="21" customHeight="1" x14ac:dyDescent="0.25">
      <c r="A388" s="4" t="s">
        <v>1339</v>
      </c>
      <c r="B388" s="5" t="s">
        <v>1300</v>
      </c>
      <c r="C388" s="6" t="s">
        <v>141</v>
      </c>
      <c r="D388" s="6" t="s">
        <v>246</v>
      </c>
      <c r="E388" s="6" t="s">
        <v>22</v>
      </c>
      <c r="F388" s="7">
        <v>20</v>
      </c>
      <c r="G388" s="8">
        <f t="shared" si="4"/>
        <v>5000</v>
      </c>
    </row>
    <row r="389" spans="1:7" ht="21" customHeight="1" x14ac:dyDescent="0.25">
      <c r="A389" s="4" t="s">
        <v>1340</v>
      </c>
      <c r="B389" s="5" t="s">
        <v>1300</v>
      </c>
      <c r="C389" s="6" t="s">
        <v>517</v>
      </c>
      <c r="D389" s="6" t="s">
        <v>1341</v>
      </c>
      <c r="E389" s="6" t="s">
        <v>197</v>
      </c>
      <c r="F389" s="7">
        <v>20</v>
      </c>
      <c r="G389" s="8">
        <f t="shared" si="4"/>
        <v>5000</v>
      </c>
    </row>
    <row r="390" spans="1:7" ht="21" customHeight="1" x14ac:dyDescent="0.25">
      <c r="A390" s="4" t="s">
        <v>1342</v>
      </c>
      <c r="B390" s="5" t="s">
        <v>1300</v>
      </c>
      <c r="C390" s="6" t="s">
        <v>79</v>
      </c>
      <c r="D390" s="6" t="s">
        <v>1343</v>
      </c>
      <c r="E390" s="6" t="s">
        <v>936</v>
      </c>
      <c r="F390" s="7">
        <v>6</v>
      </c>
      <c r="G390" s="8">
        <f t="shared" si="4"/>
        <v>1500</v>
      </c>
    </row>
    <row r="391" spans="1:7" ht="21" customHeight="1" x14ac:dyDescent="0.25">
      <c r="A391" s="4" t="s">
        <v>1344</v>
      </c>
      <c r="B391" s="5" t="s">
        <v>1300</v>
      </c>
      <c r="C391" s="6" t="s">
        <v>79</v>
      </c>
      <c r="D391" s="6" t="s">
        <v>20</v>
      </c>
      <c r="E391" s="6" t="s">
        <v>1345</v>
      </c>
      <c r="F391" s="7">
        <v>9</v>
      </c>
      <c r="G391" s="8">
        <f t="shared" si="4"/>
        <v>2250</v>
      </c>
    </row>
    <row r="392" spans="1:7" ht="21" customHeight="1" x14ac:dyDescent="0.25">
      <c r="A392" s="4" t="s">
        <v>1346</v>
      </c>
      <c r="B392" s="5" t="s">
        <v>1300</v>
      </c>
      <c r="C392" s="6" t="s">
        <v>235</v>
      </c>
      <c r="D392" s="6" t="s">
        <v>17</v>
      </c>
      <c r="E392" s="6" t="s">
        <v>465</v>
      </c>
      <c r="F392" s="7">
        <v>20</v>
      </c>
      <c r="G392" s="8">
        <f t="shared" si="4"/>
        <v>5000</v>
      </c>
    </row>
    <row r="393" spans="1:7" ht="21" customHeight="1" x14ac:dyDescent="0.25">
      <c r="A393" s="4" t="s">
        <v>1347</v>
      </c>
      <c r="B393" s="5" t="s">
        <v>1300</v>
      </c>
      <c r="C393" s="6" t="s">
        <v>1348</v>
      </c>
      <c r="D393" s="6" t="s">
        <v>37</v>
      </c>
      <c r="E393" s="6" t="s">
        <v>1349</v>
      </c>
      <c r="F393" s="7">
        <v>20</v>
      </c>
      <c r="G393" s="8">
        <f t="shared" si="4"/>
        <v>5000</v>
      </c>
    </row>
    <row r="394" spans="1:7" ht="21" customHeight="1" x14ac:dyDescent="0.25">
      <c r="A394" s="4" t="s">
        <v>1350</v>
      </c>
      <c r="B394" s="5" t="s">
        <v>1300</v>
      </c>
      <c r="C394" s="6" t="s">
        <v>199</v>
      </c>
      <c r="D394" s="6" t="s">
        <v>159</v>
      </c>
      <c r="E394" s="6" t="s">
        <v>1028</v>
      </c>
      <c r="F394" s="7">
        <v>20</v>
      </c>
      <c r="G394" s="8">
        <f t="shared" si="4"/>
        <v>5000</v>
      </c>
    </row>
    <row r="395" spans="1:7" ht="21" customHeight="1" x14ac:dyDescent="0.25">
      <c r="A395" s="4" t="s">
        <v>1351</v>
      </c>
      <c r="B395" s="5" t="s">
        <v>1300</v>
      </c>
      <c r="C395" s="6" t="s">
        <v>1352</v>
      </c>
      <c r="D395" s="6" t="s">
        <v>59</v>
      </c>
      <c r="E395" s="6" t="s">
        <v>1353</v>
      </c>
      <c r="F395" s="7">
        <v>25</v>
      </c>
      <c r="G395" s="8">
        <f t="shared" si="4"/>
        <v>6250</v>
      </c>
    </row>
    <row r="396" spans="1:7" ht="21" customHeight="1" x14ac:dyDescent="0.25">
      <c r="A396" s="4" t="s">
        <v>1354</v>
      </c>
      <c r="B396" s="5" t="s">
        <v>1300</v>
      </c>
      <c r="C396" s="6" t="s">
        <v>1355</v>
      </c>
      <c r="D396" s="6" t="s">
        <v>1356</v>
      </c>
      <c r="E396" s="6" t="s">
        <v>1357</v>
      </c>
      <c r="F396" s="7">
        <v>20</v>
      </c>
      <c r="G396" s="8">
        <f t="shared" si="4"/>
        <v>5000</v>
      </c>
    </row>
    <row r="397" spans="1:7" ht="21" customHeight="1" x14ac:dyDescent="0.25">
      <c r="A397" s="4" t="s">
        <v>1358</v>
      </c>
      <c r="B397" s="5" t="s">
        <v>1300</v>
      </c>
      <c r="C397" s="6" t="s">
        <v>1355</v>
      </c>
      <c r="D397" s="6" t="s">
        <v>1356</v>
      </c>
      <c r="E397" s="6" t="s">
        <v>1023</v>
      </c>
      <c r="F397" s="7">
        <v>14</v>
      </c>
      <c r="G397" s="8">
        <f t="shared" si="4"/>
        <v>3500</v>
      </c>
    </row>
    <row r="398" spans="1:7" ht="21" customHeight="1" x14ac:dyDescent="0.25">
      <c r="A398" s="4" t="s">
        <v>1359</v>
      </c>
      <c r="B398" s="5" t="s">
        <v>1300</v>
      </c>
      <c r="C398" s="6" t="s">
        <v>59</v>
      </c>
      <c r="D398" s="6" t="s">
        <v>227</v>
      </c>
      <c r="E398" s="6" t="s">
        <v>605</v>
      </c>
      <c r="F398" s="7">
        <v>17</v>
      </c>
      <c r="G398" s="8">
        <f t="shared" si="4"/>
        <v>4250</v>
      </c>
    </row>
    <row r="399" spans="1:7" ht="21" customHeight="1" x14ac:dyDescent="0.25">
      <c r="A399" s="4" t="s">
        <v>1360</v>
      </c>
      <c r="B399" s="5" t="s">
        <v>1300</v>
      </c>
      <c r="C399" s="6" t="s">
        <v>21</v>
      </c>
      <c r="D399" s="6" t="s">
        <v>522</v>
      </c>
      <c r="E399" s="6" t="s">
        <v>360</v>
      </c>
      <c r="F399" s="7">
        <v>25</v>
      </c>
      <c r="G399" s="8">
        <f t="shared" si="4"/>
        <v>6250</v>
      </c>
    </row>
    <row r="400" spans="1:7" ht="21" customHeight="1" x14ac:dyDescent="0.25">
      <c r="A400" s="4" t="s">
        <v>1361</v>
      </c>
      <c r="B400" s="5" t="s">
        <v>1300</v>
      </c>
      <c r="C400" s="6" t="s">
        <v>273</v>
      </c>
      <c r="D400" s="6" t="s">
        <v>326</v>
      </c>
      <c r="E400" s="6" t="s">
        <v>1362</v>
      </c>
      <c r="F400" s="7">
        <v>25</v>
      </c>
      <c r="G400" s="8">
        <f t="shared" si="4"/>
        <v>6250</v>
      </c>
    </row>
    <row r="401" spans="1:7" ht="21" customHeight="1" x14ac:dyDescent="0.25">
      <c r="A401" s="4" t="s">
        <v>1363</v>
      </c>
      <c r="B401" s="5" t="s">
        <v>1300</v>
      </c>
      <c r="C401" s="6" t="s">
        <v>273</v>
      </c>
      <c r="D401" s="6" t="s">
        <v>199</v>
      </c>
      <c r="E401" s="6" t="s">
        <v>1364</v>
      </c>
      <c r="F401" s="7">
        <v>18</v>
      </c>
      <c r="G401" s="8">
        <f t="shared" si="4"/>
        <v>4500</v>
      </c>
    </row>
    <row r="402" spans="1:7" ht="21" customHeight="1" x14ac:dyDescent="0.25">
      <c r="A402" s="4" t="s">
        <v>1365</v>
      </c>
      <c r="B402" s="5" t="s">
        <v>1300</v>
      </c>
      <c r="C402" s="6" t="s">
        <v>273</v>
      </c>
      <c r="D402" s="6" t="s">
        <v>756</v>
      </c>
      <c r="E402" s="6" t="s">
        <v>393</v>
      </c>
      <c r="F402" s="7">
        <v>20</v>
      </c>
      <c r="G402" s="8">
        <f t="shared" si="4"/>
        <v>5000</v>
      </c>
    </row>
    <row r="403" spans="1:7" ht="21" customHeight="1" x14ac:dyDescent="0.25">
      <c r="A403" s="4" t="s">
        <v>1366</v>
      </c>
      <c r="B403" s="5" t="s">
        <v>1300</v>
      </c>
      <c r="C403" s="6" t="s">
        <v>1367</v>
      </c>
      <c r="D403" s="6" t="s">
        <v>686</v>
      </c>
      <c r="E403" s="6" t="s">
        <v>288</v>
      </c>
      <c r="F403" s="7">
        <v>20</v>
      </c>
      <c r="G403" s="8">
        <f t="shared" si="4"/>
        <v>5000</v>
      </c>
    </row>
    <row r="404" spans="1:7" ht="21" customHeight="1" x14ac:dyDescent="0.25">
      <c r="A404" s="4" t="s">
        <v>1368</v>
      </c>
      <c r="B404" s="5" t="s">
        <v>1300</v>
      </c>
      <c r="C404" s="6" t="s">
        <v>1369</v>
      </c>
      <c r="D404" s="6" t="s">
        <v>109</v>
      </c>
      <c r="E404" s="6" t="s">
        <v>1028</v>
      </c>
      <c r="F404" s="7">
        <v>25</v>
      </c>
      <c r="G404" s="8">
        <f t="shared" si="4"/>
        <v>6250</v>
      </c>
    </row>
    <row r="405" spans="1:7" ht="21" customHeight="1" x14ac:dyDescent="0.25">
      <c r="A405" s="4" t="s">
        <v>1370</v>
      </c>
      <c r="B405" s="5" t="s">
        <v>1300</v>
      </c>
      <c r="C405" s="6" t="s">
        <v>748</v>
      </c>
      <c r="D405" s="6" t="s">
        <v>597</v>
      </c>
      <c r="E405" s="6" t="s">
        <v>1371</v>
      </c>
      <c r="F405" s="7">
        <v>20</v>
      </c>
      <c r="G405" s="8">
        <f t="shared" si="4"/>
        <v>5000</v>
      </c>
    </row>
    <row r="406" spans="1:7" ht="21" customHeight="1" x14ac:dyDescent="0.25">
      <c r="A406" s="4" t="s">
        <v>1372</v>
      </c>
      <c r="B406" s="5" t="s">
        <v>1300</v>
      </c>
      <c r="C406" s="6" t="s">
        <v>175</v>
      </c>
      <c r="D406" s="6" t="s">
        <v>1320</v>
      </c>
      <c r="E406" s="6" t="s">
        <v>22</v>
      </c>
      <c r="F406" s="7">
        <v>11</v>
      </c>
      <c r="G406" s="8">
        <f t="shared" si="4"/>
        <v>2750</v>
      </c>
    </row>
    <row r="407" spans="1:7" ht="21" customHeight="1" x14ac:dyDescent="0.25">
      <c r="A407" s="4" t="s">
        <v>1373</v>
      </c>
      <c r="B407" s="5" t="s">
        <v>1300</v>
      </c>
      <c r="C407" s="6" t="s">
        <v>169</v>
      </c>
      <c r="D407" s="6" t="s">
        <v>890</v>
      </c>
      <c r="E407" s="6" t="s">
        <v>187</v>
      </c>
      <c r="F407" s="7">
        <v>10</v>
      </c>
      <c r="G407" s="8">
        <f t="shared" si="4"/>
        <v>2500</v>
      </c>
    </row>
    <row r="408" spans="1:7" ht="21" customHeight="1" x14ac:dyDescent="0.25">
      <c r="A408" s="4" t="s">
        <v>1374</v>
      </c>
      <c r="B408" s="5" t="s">
        <v>1300</v>
      </c>
      <c r="C408" s="6" t="s">
        <v>326</v>
      </c>
      <c r="D408" s="6" t="s">
        <v>21</v>
      </c>
      <c r="E408" s="6" t="s">
        <v>338</v>
      </c>
      <c r="F408" s="7">
        <v>5</v>
      </c>
      <c r="G408" s="8">
        <f t="shared" si="4"/>
        <v>1250</v>
      </c>
    </row>
    <row r="409" spans="1:7" ht="21" customHeight="1" x14ac:dyDescent="0.25">
      <c r="A409" s="4" t="s">
        <v>1375</v>
      </c>
      <c r="B409" s="5" t="s">
        <v>1300</v>
      </c>
      <c r="C409" s="6" t="s">
        <v>326</v>
      </c>
      <c r="D409" s="6" t="s">
        <v>21</v>
      </c>
      <c r="E409" s="6" t="s">
        <v>1376</v>
      </c>
      <c r="F409" s="7">
        <v>9</v>
      </c>
      <c r="G409" s="8">
        <f t="shared" si="4"/>
        <v>2250</v>
      </c>
    </row>
    <row r="410" spans="1:7" ht="21" customHeight="1" x14ac:dyDescent="0.25">
      <c r="A410" s="4" t="s">
        <v>1377</v>
      </c>
      <c r="B410" s="5" t="s">
        <v>1300</v>
      </c>
      <c r="C410" s="6" t="s">
        <v>855</v>
      </c>
      <c r="D410" s="6" t="s">
        <v>578</v>
      </c>
      <c r="E410" s="6" t="s">
        <v>1145</v>
      </c>
      <c r="F410" s="7">
        <v>17</v>
      </c>
      <c r="G410" s="8">
        <f t="shared" si="4"/>
        <v>4250</v>
      </c>
    </row>
    <row r="411" spans="1:7" ht="21" customHeight="1" x14ac:dyDescent="0.25">
      <c r="A411" s="4" t="s">
        <v>1378</v>
      </c>
      <c r="B411" s="5" t="s">
        <v>1300</v>
      </c>
      <c r="C411" s="6" t="s">
        <v>1379</v>
      </c>
      <c r="D411" s="6" t="s">
        <v>522</v>
      </c>
      <c r="E411" s="6" t="s">
        <v>810</v>
      </c>
      <c r="F411" s="7">
        <v>10</v>
      </c>
      <c r="G411" s="8">
        <f t="shared" si="4"/>
        <v>2500</v>
      </c>
    </row>
    <row r="412" spans="1:7" ht="21" customHeight="1" x14ac:dyDescent="0.25">
      <c r="A412" s="4" t="s">
        <v>1380</v>
      </c>
      <c r="B412" s="5" t="s">
        <v>1300</v>
      </c>
      <c r="C412" s="6" t="s">
        <v>179</v>
      </c>
      <c r="D412" s="6" t="s">
        <v>59</v>
      </c>
      <c r="E412" s="6" t="s">
        <v>1381</v>
      </c>
      <c r="F412" s="7">
        <v>25</v>
      </c>
      <c r="G412" s="8">
        <f t="shared" si="4"/>
        <v>6250</v>
      </c>
    </row>
    <row r="413" spans="1:7" ht="21" customHeight="1" x14ac:dyDescent="0.25">
      <c r="A413" s="4" t="s">
        <v>1382</v>
      </c>
      <c r="B413" s="5" t="s">
        <v>1300</v>
      </c>
      <c r="C413" s="6" t="s">
        <v>179</v>
      </c>
      <c r="D413" s="6" t="s">
        <v>59</v>
      </c>
      <c r="E413" s="6" t="s">
        <v>1383</v>
      </c>
      <c r="F413" s="7">
        <v>20</v>
      </c>
      <c r="G413" s="8">
        <f t="shared" si="4"/>
        <v>5000</v>
      </c>
    </row>
    <row r="414" spans="1:7" ht="21" customHeight="1" x14ac:dyDescent="0.25">
      <c r="A414" s="4" t="s">
        <v>1384</v>
      </c>
      <c r="B414" s="5" t="s">
        <v>1300</v>
      </c>
      <c r="C414" s="6" t="s">
        <v>252</v>
      </c>
      <c r="D414" s="6" t="s">
        <v>59</v>
      </c>
      <c r="E414" s="6" t="s">
        <v>1385</v>
      </c>
      <c r="F414" s="7">
        <v>25</v>
      </c>
      <c r="G414" s="8">
        <f t="shared" si="4"/>
        <v>6250</v>
      </c>
    </row>
    <row r="415" spans="1:7" ht="21" customHeight="1" x14ac:dyDescent="0.25">
      <c r="A415" s="4" t="s">
        <v>1386</v>
      </c>
      <c r="B415" s="5" t="s">
        <v>1300</v>
      </c>
      <c r="C415" s="6" t="s">
        <v>252</v>
      </c>
      <c r="D415" s="6" t="s">
        <v>273</v>
      </c>
      <c r="E415" s="6" t="s">
        <v>1387</v>
      </c>
      <c r="F415" s="7">
        <v>20</v>
      </c>
      <c r="G415" s="8">
        <f t="shared" si="4"/>
        <v>5000</v>
      </c>
    </row>
    <row r="416" spans="1:7" ht="21" customHeight="1" x14ac:dyDescent="0.25">
      <c r="A416" s="4" t="s">
        <v>1388</v>
      </c>
      <c r="B416" s="5" t="s">
        <v>1300</v>
      </c>
      <c r="C416" s="6" t="s">
        <v>59</v>
      </c>
      <c r="D416" s="6" t="s">
        <v>59</v>
      </c>
      <c r="E416" s="6" t="s">
        <v>14</v>
      </c>
      <c r="F416" s="7">
        <v>6</v>
      </c>
      <c r="G416" s="8">
        <f t="shared" si="4"/>
        <v>1500</v>
      </c>
    </row>
    <row r="417" spans="1:7" ht="21" customHeight="1" x14ac:dyDescent="0.25">
      <c r="A417" s="4" t="s">
        <v>1389</v>
      </c>
      <c r="B417" s="5" t="s">
        <v>1300</v>
      </c>
      <c r="C417" s="6" t="s">
        <v>59</v>
      </c>
      <c r="D417" s="6" t="s">
        <v>21</v>
      </c>
      <c r="E417" s="6" t="s">
        <v>197</v>
      </c>
      <c r="F417" s="7">
        <v>20</v>
      </c>
      <c r="G417" s="8">
        <f t="shared" si="4"/>
        <v>5000</v>
      </c>
    </row>
    <row r="418" spans="1:7" ht="21" customHeight="1" x14ac:dyDescent="0.25">
      <c r="A418" s="4" t="s">
        <v>1390</v>
      </c>
      <c r="B418" s="5" t="s">
        <v>1300</v>
      </c>
      <c r="C418" s="6" t="s">
        <v>59</v>
      </c>
      <c r="D418" s="6" t="s">
        <v>344</v>
      </c>
      <c r="E418" s="6" t="s">
        <v>1391</v>
      </c>
      <c r="F418" s="7">
        <v>16</v>
      </c>
      <c r="G418" s="8">
        <f t="shared" si="4"/>
        <v>4000</v>
      </c>
    </row>
    <row r="419" spans="1:7" ht="21" customHeight="1" x14ac:dyDescent="0.25">
      <c r="A419" s="4" t="s">
        <v>1392</v>
      </c>
      <c r="B419" s="5" t="s">
        <v>1300</v>
      </c>
      <c r="C419" s="6" t="s">
        <v>21</v>
      </c>
      <c r="D419" s="6" t="s">
        <v>20</v>
      </c>
      <c r="E419" s="6" t="s">
        <v>1393</v>
      </c>
      <c r="F419" s="7">
        <v>16</v>
      </c>
      <c r="G419" s="8">
        <f t="shared" si="4"/>
        <v>4000</v>
      </c>
    </row>
    <row r="420" spans="1:7" ht="21" customHeight="1" x14ac:dyDescent="0.25">
      <c r="A420" s="4" t="s">
        <v>1394</v>
      </c>
      <c r="B420" s="5" t="s">
        <v>1300</v>
      </c>
      <c r="C420" s="6" t="s">
        <v>21</v>
      </c>
      <c r="D420" s="6" t="s">
        <v>1395</v>
      </c>
      <c r="E420" s="6" t="s">
        <v>1396</v>
      </c>
      <c r="F420" s="7">
        <v>16</v>
      </c>
      <c r="G420" s="8">
        <f t="shared" si="4"/>
        <v>4000</v>
      </c>
    </row>
    <row r="421" spans="1:7" ht="21" customHeight="1" x14ac:dyDescent="0.25">
      <c r="A421" s="4" t="s">
        <v>1397</v>
      </c>
      <c r="B421" s="5" t="s">
        <v>1300</v>
      </c>
      <c r="C421" s="6" t="s">
        <v>21</v>
      </c>
      <c r="D421" s="6" t="s">
        <v>1016</v>
      </c>
      <c r="E421" s="6" t="s">
        <v>1398</v>
      </c>
      <c r="F421" s="7">
        <v>20</v>
      </c>
      <c r="G421" s="8">
        <f t="shared" si="4"/>
        <v>5000</v>
      </c>
    </row>
    <row r="422" spans="1:7" ht="21" customHeight="1" x14ac:dyDescent="0.25">
      <c r="A422" s="4" t="s">
        <v>1399</v>
      </c>
      <c r="B422" s="5" t="s">
        <v>1300</v>
      </c>
      <c r="C422" s="6" t="s">
        <v>140</v>
      </c>
      <c r="D422" s="6" t="s">
        <v>20</v>
      </c>
      <c r="E422" s="6" t="s">
        <v>77</v>
      </c>
      <c r="F422" s="7">
        <v>11</v>
      </c>
      <c r="G422" s="8">
        <f t="shared" si="4"/>
        <v>2750</v>
      </c>
    </row>
    <row r="423" spans="1:7" ht="21" customHeight="1" x14ac:dyDescent="0.25">
      <c r="A423" s="4" t="s">
        <v>1400</v>
      </c>
      <c r="B423" s="5" t="s">
        <v>1300</v>
      </c>
      <c r="C423" s="6" t="s">
        <v>273</v>
      </c>
      <c r="D423" s="6" t="s">
        <v>794</v>
      </c>
      <c r="E423" s="6" t="s">
        <v>1401</v>
      </c>
      <c r="F423" s="7">
        <v>12</v>
      </c>
      <c r="G423" s="8">
        <f t="shared" si="4"/>
        <v>3000</v>
      </c>
    </row>
    <row r="424" spans="1:7" ht="21" customHeight="1" x14ac:dyDescent="0.25">
      <c r="A424" s="4" t="s">
        <v>1402</v>
      </c>
      <c r="B424" s="5" t="s">
        <v>1300</v>
      </c>
      <c r="C424" s="6" t="s">
        <v>1403</v>
      </c>
      <c r="D424" s="6" t="s">
        <v>273</v>
      </c>
      <c r="E424" s="6" t="s">
        <v>1404</v>
      </c>
      <c r="F424" s="7">
        <v>19</v>
      </c>
      <c r="G424" s="8">
        <f t="shared" si="4"/>
        <v>4750</v>
      </c>
    </row>
    <row r="425" spans="1:7" ht="21" customHeight="1" x14ac:dyDescent="0.25">
      <c r="A425" s="4" t="s">
        <v>1405</v>
      </c>
      <c r="B425" s="5" t="s">
        <v>1300</v>
      </c>
      <c r="C425" s="6" t="s">
        <v>314</v>
      </c>
      <c r="D425" s="6" t="s">
        <v>273</v>
      </c>
      <c r="E425" s="6" t="s">
        <v>259</v>
      </c>
      <c r="F425" s="7">
        <v>17</v>
      </c>
      <c r="G425" s="8">
        <f t="shared" si="4"/>
        <v>4250</v>
      </c>
    </row>
    <row r="426" spans="1:7" ht="21" customHeight="1" x14ac:dyDescent="0.25">
      <c r="A426" s="4" t="s">
        <v>1406</v>
      </c>
      <c r="B426" s="5" t="s">
        <v>1300</v>
      </c>
      <c r="C426" s="6" t="s">
        <v>1407</v>
      </c>
      <c r="D426" s="6" t="s">
        <v>199</v>
      </c>
      <c r="E426" s="6" t="s">
        <v>1408</v>
      </c>
      <c r="F426" s="7">
        <v>25</v>
      </c>
      <c r="G426" s="8">
        <f t="shared" si="4"/>
        <v>6250</v>
      </c>
    </row>
    <row r="427" spans="1:7" ht="21" customHeight="1" x14ac:dyDescent="0.25">
      <c r="A427" s="4" t="s">
        <v>1409</v>
      </c>
      <c r="B427" s="5" t="s">
        <v>1300</v>
      </c>
      <c r="C427" s="6" t="s">
        <v>323</v>
      </c>
      <c r="D427" s="6" t="s">
        <v>21</v>
      </c>
      <c r="E427" s="6" t="s">
        <v>425</v>
      </c>
      <c r="F427" s="7">
        <v>5</v>
      </c>
      <c r="G427" s="8">
        <f t="shared" si="4"/>
        <v>1250</v>
      </c>
    </row>
    <row r="428" spans="1:7" ht="21" customHeight="1" x14ac:dyDescent="0.25">
      <c r="A428" s="4" t="s">
        <v>1410</v>
      </c>
      <c r="B428" s="5" t="s">
        <v>1300</v>
      </c>
      <c r="C428" s="6" t="s">
        <v>59</v>
      </c>
      <c r="D428" s="6" t="s">
        <v>21</v>
      </c>
      <c r="E428" s="6" t="s">
        <v>1411</v>
      </c>
      <c r="F428" s="7">
        <v>20</v>
      </c>
      <c r="G428" s="8">
        <f t="shared" si="4"/>
        <v>5000</v>
      </c>
    </row>
    <row r="429" spans="1:7" ht="21" customHeight="1" x14ac:dyDescent="0.25">
      <c r="A429" s="4" t="s">
        <v>1412</v>
      </c>
      <c r="B429" s="5" t="s">
        <v>1300</v>
      </c>
      <c r="C429" s="6" t="s">
        <v>144</v>
      </c>
      <c r="D429" s="6" t="s">
        <v>109</v>
      </c>
      <c r="E429" s="6" t="s">
        <v>1413</v>
      </c>
      <c r="F429" s="7">
        <v>11</v>
      </c>
      <c r="G429" s="8">
        <f t="shared" si="4"/>
        <v>2750</v>
      </c>
    </row>
    <row r="430" spans="1:7" ht="21" customHeight="1" x14ac:dyDescent="0.25">
      <c r="A430" s="4" t="s">
        <v>1414</v>
      </c>
      <c r="B430" s="5" t="s">
        <v>1300</v>
      </c>
      <c r="C430" s="6" t="s">
        <v>311</v>
      </c>
      <c r="D430" s="6" t="s">
        <v>984</v>
      </c>
      <c r="E430" s="6" t="s">
        <v>629</v>
      </c>
      <c r="F430" s="7">
        <v>12</v>
      </c>
      <c r="G430" s="8">
        <f t="shared" si="4"/>
        <v>3000</v>
      </c>
    </row>
    <row r="431" spans="1:7" ht="21" customHeight="1" x14ac:dyDescent="0.25">
      <c r="A431" s="4" t="s">
        <v>1415</v>
      </c>
      <c r="B431" s="5" t="s">
        <v>1300</v>
      </c>
      <c r="C431" s="6" t="s">
        <v>1416</v>
      </c>
      <c r="D431" s="6" t="s">
        <v>517</v>
      </c>
      <c r="E431" s="6" t="s">
        <v>1417</v>
      </c>
      <c r="F431" s="7">
        <v>20</v>
      </c>
      <c r="G431" s="8">
        <f t="shared" si="4"/>
        <v>5000</v>
      </c>
    </row>
    <row r="432" spans="1:7" ht="21" customHeight="1" x14ac:dyDescent="0.25">
      <c r="A432" s="4" t="s">
        <v>1418</v>
      </c>
      <c r="B432" s="5" t="s">
        <v>1300</v>
      </c>
      <c r="C432" s="6" t="s">
        <v>626</v>
      </c>
      <c r="D432" s="6" t="s">
        <v>28</v>
      </c>
      <c r="E432" s="6" t="s">
        <v>283</v>
      </c>
      <c r="F432" s="7">
        <v>20</v>
      </c>
      <c r="G432" s="8">
        <f t="shared" si="4"/>
        <v>5000</v>
      </c>
    </row>
    <row r="433" spans="1:7" ht="21" customHeight="1" x14ac:dyDescent="0.25">
      <c r="A433" s="4" t="s">
        <v>1419</v>
      </c>
      <c r="B433" s="5" t="s">
        <v>1300</v>
      </c>
      <c r="C433" s="6" t="s">
        <v>922</v>
      </c>
      <c r="D433" s="6" t="s">
        <v>791</v>
      </c>
      <c r="E433" s="6" t="s">
        <v>259</v>
      </c>
      <c r="F433" s="7">
        <v>12</v>
      </c>
      <c r="G433" s="8">
        <f t="shared" si="4"/>
        <v>3000</v>
      </c>
    </row>
    <row r="434" spans="1:7" ht="21" customHeight="1" x14ac:dyDescent="0.25">
      <c r="A434" s="4" t="s">
        <v>1420</v>
      </c>
      <c r="B434" s="5" t="s">
        <v>1300</v>
      </c>
      <c r="C434" s="6" t="s">
        <v>1421</v>
      </c>
      <c r="D434" s="6" t="s">
        <v>21</v>
      </c>
      <c r="E434" s="6" t="s">
        <v>1422</v>
      </c>
      <c r="F434" s="7">
        <v>3</v>
      </c>
      <c r="G434" s="8">
        <f t="shared" si="4"/>
        <v>750</v>
      </c>
    </row>
    <row r="435" spans="1:7" ht="21" customHeight="1" x14ac:dyDescent="0.25">
      <c r="A435" s="4" t="s">
        <v>1423</v>
      </c>
      <c r="B435" s="5" t="s">
        <v>1300</v>
      </c>
      <c r="C435" s="6" t="s">
        <v>1040</v>
      </c>
      <c r="D435" s="6" t="s">
        <v>208</v>
      </c>
      <c r="E435" s="6" t="s">
        <v>187</v>
      </c>
      <c r="F435" s="7">
        <v>25</v>
      </c>
      <c r="G435" s="8">
        <f t="shared" si="4"/>
        <v>6250</v>
      </c>
    </row>
    <row r="436" spans="1:7" ht="21" customHeight="1" x14ac:dyDescent="0.25">
      <c r="A436" s="4" t="s">
        <v>1424</v>
      </c>
      <c r="B436" s="5" t="s">
        <v>1300</v>
      </c>
      <c r="C436" s="6" t="s">
        <v>1425</v>
      </c>
      <c r="D436" s="6" t="s">
        <v>317</v>
      </c>
      <c r="E436" s="6" t="s">
        <v>805</v>
      </c>
      <c r="F436" s="7">
        <v>14</v>
      </c>
      <c r="G436" s="8">
        <f t="shared" si="4"/>
        <v>3500</v>
      </c>
    </row>
    <row r="437" spans="1:7" ht="21" customHeight="1" x14ac:dyDescent="0.25">
      <c r="A437" s="4" t="s">
        <v>1426</v>
      </c>
      <c r="B437" s="5" t="s">
        <v>1300</v>
      </c>
      <c r="C437" s="6" t="s">
        <v>37</v>
      </c>
      <c r="D437" s="6" t="s">
        <v>21</v>
      </c>
      <c r="E437" s="6" t="s">
        <v>173</v>
      </c>
      <c r="F437" s="7">
        <v>13</v>
      </c>
      <c r="G437" s="8">
        <f t="shared" si="4"/>
        <v>3250</v>
      </c>
    </row>
    <row r="438" spans="1:7" ht="21" customHeight="1" x14ac:dyDescent="0.25">
      <c r="A438" s="4" t="s">
        <v>1427</v>
      </c>
      <c r="B438" s="5" t="s">
        <v>1300</v>
      </c>
      <c r="C438" s="6" t="s">
        <v>99</v>
      </c>
      <c r="D438" s="6" t="s">
        <v>208</v>
      </c>
      <c r="E438" s="6" t="s">
        <v>1428</v>
      </c>
      <c r="F438" s="7">
        <v>18</v>
      </c>
      <c r="G438" s="8">
        <f t="shared" si="4"/>
        <v>4500</v>
      </c>
    </row>
    <row r="439" spans="1:7" ht="21" customHeight="1" x14ac:dyDescent="0.25">
      <c r="A439" s="4" t="s">
        <v>1429</v>
      </c>
      <c r="B439" s="5" t="s">
        <v>1300</v>
      </c>
      <c r="C439" s="6" t="s">
        <v>1430</v>
      </c>
      <c r="D439" s="6" t="s">
        <v>1431</v>
      </c>
      <c r="E439" s="6" t="s">
        <v>259</v>
      </c>
      <c r="F439" s="7">
        <v>7</v>
      </c>
      <c r="G439" s="8">
        <f t="shared" si="4"/>
        <v>1750</v>
      </c>
    </row>
    <row r="440" spans="1:7" ht="21" customHeight="1" x14ac:dyDescent="0.25">
      <c r="A440" s="4" t="s">
        <v>1432</v>
      </c>
      <c r="B440" s="5" t="s">
        <v>1300</v>
      </c>
      <c r="C440" s="6" t="s">
        <v>326</v>
      </c>
      <c r="D440" s="6" t="s">
        <v>331</v>
      </c>
      <c r="E440" s="6" t="s">
        <v>728</v>
      </c>
      <c r="F440" s="7">
        <v>16</v>
      </c>
      <c r="G440" s="8">
        <f t="shared" si="4"/>
        <v>4000</v>
      </c>
    </row>
    <row r="441" spans="1:7" ht="21" customHeight="1" x14ac:dyDescent="0.25">
      <c r="A441" s="4" t="s">
        <v>1433</v>
      </c>
      <c r="B441" s="5" t="s">
        <v>1300</v>
      </c>
      <c r="C441" s="6" t="s">
        <v>79</v>
      </c>
      <c r="D441" s="6" t="s">
        <v>37</v>
      </c>
      <c r="E441" s="6" t="s">
        <v>1434</v>
      </c>
      <c r="F441" s="7">
        <v>19</v>
      </c>
      <c r="G441" s="8">
        <f t="shared" si="4"/>
        <v>4750</v>
      </c>
    </row>
    <row r="442" spans="1:7" ht="21" customHeight="1" x14ac:dyDescent="0.25">
      <c r="A442" s="4" t="s">
        <v>1435</v>
      </c>
      <c r="B442" s="5" t="s">
        <v>1300</v>
      </c>
      <c r="C442" s="6" t="s">
        <v>696</v>
      </c>
      <c r="D442" s="6" t="s">
        <v>1436</v>
      </c>
      <c r="E442" s="6" t="s">
        <v>1437</v>
      </c>
      <c r="F442" s="7">
        <v>4</v>
      </c>
      <c r="G442" s="8">
        <f t="shared" si="4"/>
        <v>1000</v>
      </c>
    </row>
    <row r="443" spans="1:7" ht="21" customHeight="1" x14ac:dyDescent="0.25">
      <c r="A443" s="4" t="s">
        <v>1438</v>
      </c>
      <c r="B443" s="5" t="s">
        <v>1300</v>
      </c>
      <c r="C443" s="6" t="s">
        <v>1095</v>
      </c>
      <c r="D443" s="6" t="s">
        <v>1439</v>
      </c>
      <c r="E443" s="6" t="s">
        <v>283</v>
      </c>
      <c r="F443" s="7">
        <v>16</v>
      </c>
      <c r="G443" s="8">
        <f t="shared" si="4"/>
        <v>4000</v>
      </c>
    </row>
    <row r="444" spans="1:7" ht="21" customHeight="1" x14ac:dyDescent="0.25">
      <c r="A444" s="4" t="s">
        <v>1440</v>
      </c>
      <c r="B444" s="5" t="s">
        <v>1300</v>
      </c>
      <c r="C444" s="6" t="s">
        <v>46</v>
      </c>
      <c r="D444" s="6" t="s">
        <v>695</v>
      </c>
      <c r="E444" s="6" t="s">
        <v>1441</v>
      </c>
      <c r="F444" s="7">
        <v>20</v>
      </c>
      <c r="G444" s="8">
        <f t="shared" si="4"/>
        <v>5000</v>
      </c>
    </row>
    <row r="445" spans="1:7" ht="21" customHeight="1" x14ac:dyDescent="0.25">
      <c r="A445" s="4" t="s">
        <v>1442</v>
      </c>
      <c r="B445" s="5" t="s">
        <v>1300</v>
      </c>
      <c r="C445" s="6" t="s">
        <v>554</v>
      </c>
      <c r="D445" s="6" t="s">
        <v>1330</v>
      </c>
      <c r="E445" s="6" t="s">
        <v>1443</v>
      </c>
      <c r="F445" s="7">
        <v>20</v>
      </c>
      <c r="G445" s="8">
        <f t="shared" si="4"/>
        <v>5000</v>
      </c>
    </row>
    <row r="446" spans="1:7" ht="21" customHeight="1" x14ac:dyDescent="0.25">
      <c r="A446" s="4" t="s">
        <v>1444</v>
      </c>
      <c r="B446" s="5" t="s">
        <v>1300</v>
      </c>
      <c r="C446" s="6" t="s">
        <v>1445</v>
      </c>
      <c r="D446" s="6" t="s">
        <v>223</v>
      </c>
      <c r="E446" s="6" t="s">
        <v>733</v>
      </c>
      <c r="F446" s="7">
        <v>7</v>
      </c>
      <c r="G446" s="8">
        <f t="shared" si="4"/>
        <v>1750</v>
      </c>
    </row>
    <row r="447" spans="1:7" ht="21" customHeight="1" x14ac:dyDescent="0.25">
      <c r="A447" s="4" t="s">
        <v>1446</v>
      </c>
      <c r="B447" s="5" t="s">
        <v>1300</v>
      </c>
      <c r="C447" s="6" t="s">
        <v>59</v>
      </c>
      <c r="D447" s="6" t="s">
        <v>27</v>
      </c>
      <c r="E447" s="6" t="s">
        <v>1447</v>
      </c>
      <c r="F447" s="7">
        <v>10</v>
      </c>
      <c r="G447" s="8">
        <f t="shared" si="4"/>
        <v>2500</v>
      </c>
    </row>
    <row r="448" spans="1:7" ht="21" customHeight="1" x14ac:dyDescent="0.25">
      <c r="A448" s="4" t="s">
        <v>1448</v>
      </c>
      <c r="B448" s="5" t="s">
        <v>1300</v>
      </c>
      <c r="C448" s="6" t="s">
        <v>21</v>
      </c>
      <c r="D448" s="6" t="s">
        <v>169</v>
      </c>
      <c r="E448" s="6" t="s">
        <v>1449</v>
      </c>
      <c r="F448" s="7">
        <v>15</v>
      </c>
      <c r="G448" s="8">
        <f t="shared" si="4"/>
        <v>3750</v>
      </c>
    </row>
    <row r="449" spans="1:7" ht="21" customHeight="1" x14ac:dyDescent="0.25">
      <c r="A449" s="4" t="s">
        <v>1450</v>
      </c>
      <c r="B449" s="5" t="s">
        <v>1300</v>
      </c>
      <c r="C449" s="6" t="s">
        <v>21</v>
      </c>
      <c r="D449" s="6" t="s">
        <v>169</v>
      </c>
      <c r="E449" s="6" t="s">
        <v>1451</v>
      </c>
      <c r="F449" s="7">
        <v>25</v>
      </c>
      <c r="G449" s="8">
        <f t="shared" si="4"/>
        <v>6250</v>
      </c>
    </row>
    <row r="450" spans="1:7" ht="21" customHeight="1" x14ac:dyDescent="0.25">
      <c r="A450" s="4" t="s">
        <v>1452</v>
      </c>
      <c r="B450" s="5" t="s">
        <v>1300</v>
      </c>
      <c r="C450" s="6" t="s">
        <v>223</v>
      </c>
      <c r="D450" s="6" t="s">
        <v>756</v>
      </c>
      <c r="E450" s="6" t="s">
        <v>1023</v>
      </c>
      <c r="F450" s="7">
        <v>5</v>
      </c>
      <c r="G450" s="8">
        <f t="shared" si="4"/>
        <v>1250</v>
      </c>
    </row>
    <row r="451" spans="1:7" ht="21" customHeight="1" x14ac:dyDescent="0.25">
      <c r="A451" s="4" t="s">
        <v>1453</v>
      </c>
      <c r="B451" s="5" t="s">
        <v>1300</v>
      </c>
      <c r="C451" s="6" t="s">
        <v>1454</v>
      </c>
      <c r="D451" s="6" t="s">
        <v>175</v>
      </c>
      <c r="E451" s="6" t="s">
        <v>180</v>
      </c>
      <c r="F451" s="7">
        <v>10</v>
      </c>
      <c r="G451" s="8">
        <f t="shared" si="4"/>
        <v>2500</v>
      </c>
    </row>
    <row r="452" spans="1:7" ht="21" customHeight="1" x14ac:dyDescent="0.25">
      <c r="A452" s="4" t="s">
        <v>1455</v>
      </c>
      <c r="B452" s="5" t="s">
        <v>1300</v>
      </c>
      <c r="C452" s="6" t="s">
        <v>59</v>
      </c>
      <c r="D452" s="6" t="s">
        <v>169</v>
      </c>
      <c r="E452" s="6" t="s">
        <v>81</v>
      </c>
      <c r="F452" s="7">
        <v>8</v>
      </c>
      <c r="G452" s="8">
        <f t="shared" si="4"/>
        <v>2000</v>
      </c>
    </row>
    <row r="453" spans="1:7" ht="21" customHeight="1" x14ac:dyDescent="0.25">
      <c r="A453" s="4" t="s">
        <v>1456</v>
      </c>
      <c r="B453" s="5" t="s">
        <v>1300</v>
      </c>
      <c r="C453" s="6" t="s">
        <v>424</v>
      </c>
      <c r="D453" s="6" t="s">
        <v>1327</v>
      </c>
      <c r="E453" s="6" t="s">
        <v>1457</v>
      </c>
      <c r="F453" s="7">
        <v>11</v>
      </c>
      <c r="G453" s="8">
        <f t="shared" si="4"/>
        <v>2750</v>
      </c>
    </row>
    <row r="454" spans="1:7" ht="21" customHeight="1" x14ac:dyDescent="0.25">
      <c r="A454" s="4" t="s">
        <v>1458</v>
      </c>
      <c r="B454" s="5" t="s">
        <v>1300</v>
      </c>
      <c r="C454" s="6" t="s">
        <v>27</v>
      </c>
      <c r="D454" s="6" t="s">
        <v>1459</v>
      </c>
      <c r="E454" s="6" t="s">
        <v>1460</v>
      </c>
      <c r="F454" s="7">
        <v>5</v>
      </c>
      <c r="G454" s="8">
        <f t="shared" si="4"/>
        <v>1250</v>
      </c>
    </row>
    <row r="455" spans="1:7" ht="21" customHeight="1" x14ac:dyDescent="0.25">
      <c r="A455" s="4" t="s">
        <v>1461</v>
      </c>
      <c r="B455" s="5" t="s">
        <v>1300</v>
      </c>
      <c r="C455" s="6" t="s">
        <v>199</v>
      </c>
      <c r="D455" s="6" t="s">
        <v>784</v>
      </c>
      <c r="E455" s="6" t="s">
        <v>1462</v>
      </c>
      <c r="F455" s="7">
        <v>25</v>
      </c>
      <c r="G455" s="8">
        <f t="shared" si="4"/>
        <v>6250</v>
      </c>
    </row>
    <row r="456" spans="1:7" ht="21" customHeight="1" x14ac:dyDescent="0.25">
      <c r="A456" s="4" t="s">
        <v>1464</v>
      </c>
      <c r="B456" s="5" t="s">
        <v>1300</v>
      </c>
      <c r="C456" s="6" t="s">
        <v>1465</v>
      </c>
      <c r="D456" s="6" t="s">
        <v>50</v>
      </c>
      <c r="E456" s="6" t="s">
        <v>1466</v>
      </c>
      <c r="F456" s="7">
        <v>17</v>
      </c>
      <c r="G456" s="8">
        <f t="shared" si="4"/>
        <v>4250</v>
      </c>
    </row>
    <row r="457" spans="1:7" ht="21" customHeight="1" x14ac:dyDescent="0.25">
      <c r="A457" s="4" t="s">
        <v>1467</v>
      </c>
      <c r="B457" s="5" t="s">
        <v>1300</v>
      </c>
      <c r="C457" s="6" t="s">
        <v>486</v>
      </c>
      <c r="D457" s="6" t="s">
        <v>1468</v>
      </c>
      <c r="E457" s="6" t="s">
        <v>279</v>
      </c>
      <c r="F457" s="7">
        <v>20</v>
      </c>
      <c r="G457" s="8">
        <f t="shared" si="4"/>
        <v>5000</v>
      </c>
    </row>
    <row r="458" spans="1:7" ht="21" customHeight="1" x14ac:dyDescent="0.25">
      <c r="A458" s="4" t="s">
        <v>1469</v>
      </c>
      <c r="B458" s="5" t="s">
        <v>1300</v>
      </c>
      <c r="C458" s="6" t="s">
        <v>169</v>
      </c>
      <c r="D458" s="6" t="s">
        <v>1470</v>
      </c>
      <c r="E458" s="6" t="s">
        <v>853</v>
      </c>
      <c r="F458" s="7">
        <v>17</v>
      </c>
      <c r="G458" s="8">
        <f t="shared" si="4"/>
        <v>4250</v>
      </c>
    </row>
    <row r="459" spans="1:7" ht="21" customHeight="1" x14ac:dyDescent="0.25">
      <c r="A459" s="4" t="s">
        <v>1471</v>
      </c>
      <c r="B459" s="5" t="s">
        <v>1300</v>
      </c>
      <c r="C459" s="6" t="s">
        <v>28</v>
      </c>
      <c r="D459" s="6" t="s">
        <v>578</v>
      </c>
      <c r="E459" s="6" t="s">
        <v>1472</v>
      </c>
      <c r="F459" s="7">
        <v>7</v>
      </c>
      <c r="G459" s="8">
        <f t="shared" si="4"/>
        <v>1750</v>
      </c>
    </row>
    <row r="460" spans="1:7" ht="21" customHeight="1" x14ac:dyDescent="0.25">
      <c r="A460" s="4" t="s">
        <v>1473</v>
      </c>
      <c r="B460" s="5" t="s">
        <v>1300</v>
      </c>
      <c r="C460" s="6" t="s">
        <v>326</v>
      </c>
      <c r="D460" s="6" t="s">
        <v>287</v>
      </c>
      <c r="E460" s="6" t="s">
        <v>1474</v>
      </c>
      <c r="F460" s="7">
        <v>20</v>
      </c>
      <c r="G460" s="8">
        <f t="shared" si="4"/>
        <v>5000</v>
      </c>
    </row>
    <row r="461" spans="1:7" ht="21" customHeight="1" x14ac:dyDescent="0.25">
      <c r="A461" s="4" t="s">
        <v>1475</v>
      </c>
      <c r="B461" s="5" t="s">
        <v>1300</v>
      </c>
      <c r="C461" s="6" t="s">
        <v>749</v>
      </c>
      <c r="D461" s="6" t="s">
        <v>47</v>
      </c>
      <c r="E461" s="6" t="s">
        <v>596</v>
      </c>
      <c r="F461" s="7">
        <v>12</v>
      </c>
      <c r="G461" s="8">
        <f t="shared" si="4"/>
        <v>3000</v>
      </c>
    </row>
    <row r="462" spans="1:7" ht="21" customHeight="1" x14ac:dyDescent="0.25">
      <c r="A462" s="4" t="s">
        <v>1476</v>
      </c>
      <c r="B462" s="5" t="s">
        <v>1300</v>
      </c>
      <c r="C462" s="6" t="s">
        <v>919</v>
      </c>
      <c r="D462" s="6" t="s">
        <v>1302</v>
      </c>
      <c r="E462" s="6" t="s">
        <v>1005</v>
      </c>
      <c r="F462" s="7">
        <v>3</v>
      </c>
      <c r="G462" s="8">
        <f t="shared" si="4"/>
        <v>750</v>
      </c>
    </row>
    <row r="463" spans="1:7" ht="21" customHeight="1" x14ac:dyDescent="0.25">
      <c r="A463" s="4" t="s">
        <v>1477</v>
      </c>
      <c r="B463" s="5" t="s">
        <v>1300</v>
      </c>
      <c r="C463" s="6" t="s">
        <v>21</v>
      </c>
      <c r="D463" s="6" t="s">
        <v>504</v>
      </c>
      <c r="E463" s="6" t="s">
        <v>1478</v>
      </c>
      <c r="F463" s="7">
        <v>20</v>
      </c>
      <c r="G463" s="8">
        <f t="shared" si="4"/>
        <v>5000</v>
      </c>
    </row>
    <row r="464" spans="1:7" ht="21" customHeight="1" x14ac:dyDescent="0.25">
      <c r="A464" s="4" t="s">
        <v>1479</v>
      </c>
      <c r="B464" s="5" t="s">
        <v>1300</v>
      </c>
      <c r="C464" s="6" t="s">
        <v>1480</v>
      </c>
      <c r="D464" s="6" t="s">
        <v>1302</v>
      </c>
      <c r="E464" s="6" t="s">
        <v>228</v>
      </c>
      <c r="F464" s="7">
        <v>7</v>
      </c>
      <c r="G464" s="8">
        <f t="shared" si="4"/>
        <v>1750</v>
      </c>
    </row>
    <row r="465" spans="1:7" ht="21" customHeight="1" x14ac:dyDescent="0.25">
      <c r="A465" s="4" t="s">
        <v>1481</v>
      </c>
      <c r="B465" s="5" t="s">
        <v>1300</v>
      </c>
      <c r="C465" s="6" t="s">
        <v>1482</v>
      </c>
      <c r="D465" s="6" t="s">
        <v>1483</v>
      </c>
      <c r="E465" s="6" t="s">
        <v>1183</v>
      </c>
      <c r="F465" s="7">
        <v>20</v>
      </c>
      <c r="G465" s="8">
        <f t="shared" si="4"/>
        <v>5000</v>
      </c>
    </row>
    <row r="466" spans="1:7" ht="21" customHeight="1" x14ac:dyDescent="0.25">
      <c r="A466" s="4" t="s">
        <v>1484</v>
      </c>
      <c r="B466" s="5" t="s">
        <v>1300</v>
      </c>
      <c r="C466" s="6" t="s">
        <v>37</v>
      </c>
      <c r="D466" s="6" t="s">
        <v>1485</v>
      </c>
      <c r="E466" s="6" t="s">
        <v>1486</v>
      </c>
      <c r="F466" s="7">
        <v>13</v>
      </c>
      <c r="G466" s="8">
        <f t="shared" si="4"/>
        <v>3250</v>
      </c>
    </row>
    <row r="467" spans="1:7" ht="21" customHeight="1" x14ac:dyDescent="0.25">
      <c r="A467" s="4" t="s">
        <v>1487</v>
      </c>
      <c r="B467" s="5" t="s">
        <v>1300</v>
      </c>
      <c r="C467" s="6" t="s">
        <v>27</v>
      </c>
      <c r="D467" s="6" t="s">
        <v>1459</v>
      </c>
      <c r="E467" s="6" t="s">
        <v>1488</v>
      </c>
      <c r="F467" s="7">
        <v>25</v>
      </c>
      <c r="G467" s="8">
        <f t="shared" si="4"/>
        <v>6250</v>
      </c>
    </row>
    <row r="468" spans="1:7" ht="21" customHeight="1" x14ac:dyDescent="0.25">
      <c r="A468" s="4" t="s">
        <v>1489</v>
      </c>
      <c r="B468" s="5" t="s">
        <v>1300</v>
      </c>
      <c r="C468" s="6" t="s">
        <v>650</v>
      </c>
      <c r="D468" s="6" t="s">
        <v>24</v>
      </c>
      <c r="E468" s="6" t="s">
        <v>22</v>
      </c>
      <c r="F468" s="7">
        <v>20</v>
      </c>
      <c r="G468" s="8">
        <f t="shared" si="4"/>
        <v>5000</v>
      </c>
    </row>
    <row r="469" spans="1:7" ht="21" customHeight="1" x14ac:dyDescent="0.25">
      <c r="A469" s="4" t="s">
        <v>1490</v>
      </c>
      <c r="B469" s="5" t="s">
        <v>1300</v>
      </c>
      <c r="C469" s="6" t="s">
        <v>650</v>
      </c>
      <c r="D469" s="6" t="s">
        <v>24</v>
      </c>
      <c r="E469" s="6" t="s">
        <v>1491</v>
      </c>
      <c r="F469" s="7">
        <v>20</v>
      </c>
      <c r="G469" s="8">
        <f t="shared" si="4"/>
        <v>5000</v>
      </c>
    </row>
    <row r="470" spans="1:7" ht="21" customHeight="1" x14ac:dyDescent="0.25">
      <c r="A470" s="4" t="s">
        <v>1492</v>
      </c>
      <c r="B470" s="5" t="s">
        <v>1300</v>
      </c>
      <c r="C470" s="6" t="s">
        <v>24</v>
      </c>
      <c r="D470" s="6" t="s">
        <v>287</v>
      </c>
      <c r="E470" s="6" t="s">
        <v>1020</v>
      </c>
      <c r="F470" s="7">
        <v>20</v>
      </c>
      <c r="G470" s="8">
        <f t="shared" si="4"/>
        <v>5000</v>
      </c>
    </row>
    <row r="471" spans="1:7" ht="21" customHeight="1" x14ac:dyDescent="0.25">
      <c r="A471" s="4" t="s">
        <v>1493</v>
      </c>
      <c r="B471" s="5" t="s">
        <v>1300</v>
      </c>
      <c r="C471" s="6" t="s">
        <v>650</v>
      </c>
      <c r="D471" s="6" t="s">
        <v>1494</v>
      </c>
      <c r="E471" s="6" t="s">
        <v>22</v>
      </c>
      <c r="F471" s="7">
        <v>20</v>
      </c>
      <c r="G471" s="8">
        <f t="shared" ref="G471:G530" si="5">F471*250</f>
        <v>5000</v>
      </c>
    </row>
    <row r="472" spans="1:7" ht="21" customHeight="1" x14ac:dyDescent="0.25">
      <c r="A472" s="4" t="s">
        <v>1495</v>
      </c>
      <c r="B472" s="5" t="s">
        <v>1300</v>
      </c>
      <c r="C472" s="6" t="s">
        <v>674</v>
      </c>
      <c r="D472" s="6" t="s">
        <v>372</v>
      </c>
      <c r="E472" s="6" t="s">
        <v>1496</v>
      </c>
      <c r="F472" s="7">
        <v>14</v>
      </c>
      <c r="G472" s="8">
        <f t="shared" si="5"/>
        <v>3500</v>
      </c>
    </row>
    <row r="473" spans="1:7" ht="21" customHeight="1" x14ac:dyDescent="0.25">
      <c r="A473" s="4" t="s">
        <v>1497</v>
      </c>
      <c r="B473" s="5" t="s">
        <v>1300</v>
      </c>
      <c r="C473" s="6" t="s">
        <v>1498</v>
      </c>
      <c r="D473" s="6" t="s">
        <v>140</v>
      </c>
      <c r="E473" s="6" t="s">
        <v>1499</v>
      </c>
      <c r="F473" s="7">
        <v>9</v>
      </c>
      <c r="G473" s="8">
        <f t="shared" si="5"/>
        <v>2250</v>
      </c>
    </row>
    <row r="474" spans="1:7" ht="21" customHeight="1" x14ac:dyDescent="0.25">
      <c r="A474" s="4" t="s">
        <v>1500</v>
      </c>
      <c r="B474" s="5" t="s">
        <v>1300</v>
      </c>
      <c r="C474" s="6" t="s">
        <v>486</v>
      </c>
      <c r="D474" s="6" t="s">
        <v>37</v>
      </c>
      <c r="E474" s="6" t="s">
        <v>1501</v>
      </c>
      <c r="F474" s="7">
        <v>19</v>
      </c>
      <c r="G474" s="8">
        <f t="shared" si="5"/>
        <v>4750</v>
      </c>
    </row>
    <row r="475" spans="1:7" ht="21" customHeight="1" x14ac:dyDescent="0.25">
      <c r="A475" s="4" t="s">
        <v>1502</v>
      </c>
      <c r="B475" s="5" t="s">
        <v>1300</v>
      </c>
      <c r="C475" s="6" t="s">
        <v>37</v>
      </c>
      <c r="D475" s="6" t="s">
        <v>28</v>
      </c>
      <c r="E475" s="6" t="s">
        <v>1349</v>
      </c>
      <c r="F475" s="7">
        <v>16</v>
      </c>
      <c r="G475" s="8">
        <f t="shared" si="5"/>
        <v>4000</v>
      </c>
    </row>
    <row r="476" spans="1:7" ht="21" customHeight="1" x14ac:dyDescent="0.25">
      <c r="A476" s="4" t="s">
        <v>1503</v>
      </c>
      <c r="B476" s="5" t="s">
        <v>1300</v>
      </c>
      <c r="C476" s="6" t="s">
        <v>578</v>
      </c>
      <c r="D476" s="6" t="s">
        <v>59</v>
      </c>
      <c r="E476" s="6" t="s">
        <v>1504</v>
      </c>
      <c r="F476" s="7">
        <v>15</v>
      </c>
      <c r="G476" s="8">
        <f t="shared" si="5"/>
        <v>3750</v>
      </c>
    </row>
    <row r="477" spans="1:7" ht="21" customHeight="1" x14ac:dyDescent="0.25">
      <c r="A477" s="4" t="s">
        <v>1505</v>
      </c>
      <c r="B477" s="5" t="s">
        <v>1300</v>
      </c>
      <c r="C477" s="6" t="s">
        <v>597</v>
      </c>
      <c r="D477" s="6" t="s">
        <v>1379</v>
      </c>
      <c r="E477" s="6" t="s">
        <v>22</v>
      </c>
      <c r="F477" s="7">
        <v>25</v>
      </c>
      <c r="G477" s="8">
        <f t="shared" si="5"/>
        <v>6250</v>
      </c>
    </row>
    <row r="478" spans="1:7" ht="21" customHeight="1" x14ac:dyDescent="0.25">
      <c r="A478" s="4" t="s">
        <v>1506</v>
      </c>
      <c r="B478" s="5" t="s">
        <v>1300</v>
      </c>
      <c r="C478" s="6" t="s">
        <v>59</v>
      </c>
      <c r="D478" s="6" t="s">
        <v>235</v>
      </c>
      <c r="E478" s="6" t="s">
        <v>1507</v>
      </c>
      <c r="F478" s="7">
        <v>15</v>
      </c>
      <c r="G478" s="8">
        <f t="shared" si="5"/>
        <v>3750</v>
      </c>
    </row>
    <row r="479" spans="1:7" ht="21" customHeight="1" x14ac:dyDescent="0.25">
      <c r="A479" s="4" t="s">
        <v>1508</v>
      </c>
      <c r="B479" s="5" t="s">
        <v>1300</v>
      </c>
      <c r="C479" s="6" t="s">
        <v>21</v>
      </c>
      <c r="D479" s="6" t="s">
        <v>1509</v>
      </c>
      <c r="E479" s="6" t="s">
        <v>1059</v>
      </c>
      <c r="F479" s="7">
        <v>12</v>
      </c>
      <c r="G479" s="8">
        <f t="shared" si="5"/>
        <v>3000</v>
      </c>
    </row>
    <row r="480" spans="1:7" ht="21" customHeight="1" x14ac:dyDescent="0.25">
      <c r="A480" s="4" t="s">
        <v>1510</v>
      </c>
      <c r="B480" s="5" t="s">
        <v>1300</v>
      </c>
      <c r="C480" s="6" t="s">
        <v>21</v>
      </c>
      <c r="D480" s="6" t="s">
        <v>424</v>
      </c>
      <c r="E480" s="6" t="s">
        <v>102</v>
      </c>
      <c r="F480" s="7">
        <v>25</v>
      </c>
      <c r="G480" s="8">
        <f t="shared" si="5"/>
        <v>6250</v>
      </c>
    </row>
    <row r="481" spans="1:7" ht="21" customHeight="1" x14ac:dyDescent="0.25">
      <c r="A481" s="4" t="s">
        <v>1511</v>
      </c>
      <c r="B481" s="5" t="s">
        <v>1300</v>
      </c>
      <c r="C481" s="6" t="s">
        <v>28</v>
      </c>
      <c r="D481" s="6" t="s">
        <v>1512</v>
      </c>
      <c r="E481" s="6" t="s">
        <v>1513</v>
      </c>
      <c r="F481" s="7">
        <v>8</v>
      </c>
      <c r="G481" s="8">
        <f t="shared" si="5"/>
        <v>2000</v>
      </c>
    </row>
    <row r="482" spans="1:7" ht="21" customHeight="1" x14ac:dyDescent="0.25">
      <c r="A482" s="4" t="s">
        <v>1514</v>
      </c>
      <c r="B482" s="5" t="s">
        <v>1300</v>
      </c>
      <c r="C482" s="6" t="s">
        <v>141</v>
      </c>
      <c r="D482" s="6" t="s">
        <v>375</v>
      </c>
      <c r="E482" s="6" t="s">
        <v>365</v>
      </c>
      <c r="F482" s="7">
        <v>16</v>
      </c>
      <c r="G482" s="8">
        <f t="shared" si="5"/>
        <v>4000</v>
      </c>
    </row>
    <row r="483" spans="1:7" ht="21" customHeight="1" x14ac:dyDescent="0.25">
      <c r="A483" s="4" t="s">
        <v>1515</v>
      </c>
      <c r="B483" s="5" t="s">
        <v>1300</v>
      </c>
      <c r="C483" s="6" t="s">
        <v>99</v>
      </c>
      <c r="D483" s="6" t="s">
        <v>1516</v>
      </c>
      <c r="E483" s="6" t="s">
        <v>279</v>
      </c>
      <c r="F483" s="7">
        <v>2</v>
      </c>
      <c r="G483" s="8">
        <f t="shared" si="5"/>
        <v>500</v>
      </c>
    </row>
    <row r="484" spans="1:7" ht="21" customHeight="1" x14ac:dyDescent="0.25">
      <c r="A484" s="4" t="s">
        <v>1517</v>
      </c>
      <c r="B484" s="5" t="s">
        <v>1300</v>
      </c>
      <c r="C484" s="6" t="s">
        <v>175</v>
      </c>
      <c r="D484" s="6" t="s">
        <v>24</v>
      </c>
      <c r="E484" s="6" t="s">
        <v>1518</v>
      </c>
      <c r="F484" s="7">
        <v>25</v>
      </c>
      <c r="G484" s="8">
        <f t="shared" si="5"/>
        <v>6250</v>
      </c>
    </row>
    <row r="485" spans="1:7" ht="21" customHeight="1" x14ac:dyDescent="0.25">
      <c r="A485" s="4" t="s">
        <v>1519</v>
      </c>
      <c r="B485" s="5" t="s">
        <v>1300</v>
      </c>
      <c r="C485" s="6" t="s">
        <v>59</v>
      </c>
      <c r="D485" s="6" t="s">
        <v>59</v>
      </c>
      <c r="E485" s="6" t="s">
        <v>1520</v>
      </c>
      <c r="F485" s="7">
        <v>20</v>
      </c>
      <c r="G485" s="8">
        <f t="shared" si="5"/>
        <v>5000</v>
      </c>
    </row>
    <row r="486" spans="1:7" ht="21" customHeight="1" x14ac:dyDescent="0.25">
      <c r="A486" s="4" t="s">
        <v>1521</v>
      </c>
      <c r="B486" s="5" t="s">
        <v>1300</v>
      </c>
      <c r="C486" s="6" t="s">
        <v>764</v>
      </c>
      <c r="D486" s="6" t="s">
        <v>1522</v>
      </c>
      <c r="E486" s="6" t="s">
        <v>708</v>
      </c>
      <c r="F486" s="7">
        <v>20</v>
      </c>
      <c r="G486" s="8">
        <f t="shared" si="5"/>
        <v>5000</v>
      </c>
    </row>
    <row r="487" spans="1:7" ht="21" customHeight="1" x14ac:dyDescent="0.25">
      <c r="A487" s="4" t="s">
        <v>1523</v>
      </c>
      <c r="B487" s="5" t="s">
        <v>1300</v>
      </c>
      <c r="C487" s="6" t="s">
        <v>424</v>
      </c>
      <c r="D487" s="6" t="s">
        <v>179</v>
      </c>
      <c r="E487" s="6" t="s">
        <v>1524</v>
      </c>
      <c r="F487" s="7">
        <v>9</v>
      </c>
      <c r="G487" s="8">
        <f t="shared" si="5"/>
        <v>2250</v>
      </c>
    </row>
    <row r="488" spans="1:7" ht="21" customHeight="1" x14ac:dyDescent="0.25">
      <c r="A488" s="4" t="s">
        <v>1525</v>
      </c>
      <c r="B488" s="5" t="s">
        <v>1300</v>
      </c>
      <c r="C488" s="6" t="s">
        <v>292</v>
      </c>
      <c r="D488" s="6" t="s">
        <v>517</v>
      </c>
      <c r="E488" s="6" t="s">
        <v>376</v>
      </c>
      <c r="F488" s="7">
        <v>12</v>
      </c>
      <c r="G488" s="8">
        <f t="shared" si="5"/>
        <v>3000</v>
      </c>
    </row>
    <row r="489" spans="1:7" ht="21" customHeight="1" x14ac:dyDescent="0.25">
      <c r="A489" s="4" t="s">
        <v>1526</v>
      </c>
      <c r="B489" s="5" t="s">
        <v>1300</v>
      </c>
      <c r="C489" s="6" t="s">
        <v>522</v>
      </c>
      <c r="D489" s="6" t="s">
        <v>1527</v>
      </c>
      <c r="E489" s="6" t="s">
        <v>187</v>
      </c>
      <c r="F489" s="7">
        <v>5</v>
      </c>
      <c r="G489" s="8">
        <f t="shared" si="5"/>
        <v>1250</v>
      </c>
    </row>
    <row r="490" spans="1:7" ht="21" customHeight="1" x14ac:dyDescent="0.25">
      <c r="A490" s="4" t="s">
        <v>1528</v>
      </c>
      <c r="B490" s="5" t="s">
        <v>1300</v>
      </c>
      <c r="C490" s="6" t="s">
        <v>50</v>
      </c>
      <c r="D490" s="6" t="s">
        <v>517</v>
      </c>
      <c r="E490" s="6" t="s">
        <v>479</v>
      </c>
      <c r="F490" s="7">
        <v>20</v>
      </c>
      <c r="G490" s="8">
        <f t="shared" si="5"/>
        <v>5000</v>
      </c>
    </row>
    <row r="491" spans="1:7" ht="21" customHeight="1" x14ac:dyDescent="0.25">
      <c r="A491" s="4" t="s">
        <v>1529</v>
      </c>
      <c r="B491" s="5" t="s">
        <v>1300</v>
      </c>
      <c r="C491" s="6" t="s">
        <v>1151</v>
      </c>
      <c r="D491" s="6" t="s">
        <v>401</v>
      </c>
      <c r="E491" s="6" t="s">
        <v>1530</v>
      </c>
      <c r="F491" s="7">
        <v>19</v>
      </c>
      <c r="G491" s="8">
        <f t="shared" si="5"/>
        <v>4750</v>
      </c>
    </row>
    <row r="492" spans="1:7" ht="21" customHeight="1" x14ac:dyDescent="0.25">
      <c r="A492" s="4" t="s">
        <v>1531</v>
      </c>
      <c r="B492" s="5" t="s">
        <v>1300</v>
      </c>
      <c r="C492" s="6" t="s">
        <v>1532</v>
      </c>
      <c r="D492" s="6" t="s">
        <v>27</v>
      </c>
      <c r="E492" s="6" t="s">
        <v>1533</v>
      </c>
      <c r="F492" s="7">
        <v>20</v>
      </c>
      <c r="G492" s="8">
        <f t="shared" si="5"/>
        <v>5000</v>
      </c>
    </row>
    <row r="493" spans="1:7" ht="21" customHeight="1" x14ac:dyDescent="0.25">
      <c r="A493" s="4" t="s">
        <v>1534</v>
      </c>
      <c r="B493" s="5" t="s">
        <v>1300</v>
      </c>
      <c r="C493" s="6" t="s">
        <v>21</v>
      </c>
      <c r="D493" s="6" t="s">
        <v>199</v>
      </c>
      <c r="E493" s="6" t="s">
        <v>1535</v>
      </c>
      <c r="F493" s="7">
        <v>7</v>
      </c>
      <c r="G493" s="8">
        <f t="shared" si="5"/>
        <v>1750</v>
      </c>
    </row>
    <row r="494" spans="1:7" ht="21" customHeight="1" x14ac:dyDescent="0.25">
      <c r="A494" s="4" t="s">
        <v>1536</v>
      </c>
      <c r="B494" s="5" t="s">
        <v>1300</v>
      </c>
      <c r="C494" s="6" t="s">
        <v>1537</v>
      </c>
      <c r="D494" s="6" t="s">
        <v>27</v>
      </c>
      <c r="E494" s="6" t="s">
        <v>1538</v>
      </c>
      <c r="F494" s="7">
        <v>9</v>
      </c>
      <c r="G494" s="8">
        <f t="shared" si="5"/>
        <v>2250</v>
      </c>
    </row>
    <row r="495" spans="1:7" ht="21" customHeight="1" x14ac:dyDescent="0.25">
      <c r="A495" s="4" t="s">
        <v>1539</v>
      </c>
      <c r="B495" s="5" t="s">
        <v>1300</v>
      </c>
      <c r="C495" s="6" t="s">
        <v>1016</v>
      </c>
      <c r="D495" s="6" t="s">
        <v>652</v>
      </c>
      <c r="E495" s="6" t="s">
        <v>930</v>
      </c>
      <c r="F495" s="7">
        <v>20</v>
      </c>
      <c r="G495" s="8">
        <f t="shared" si="5"/>
        <v>5000</v>
      </c>
    </row>
    <row r="496" spans="1:7" ht="21" customHeight="1" x14ac:dyDescent="0.25">
      <c r="A496" s="4" t="s">
        <v>1540</v>
      </c>
      <c r="B496" s="5" t="s">
        <v>1300</v>
      </c>
      <c r="C496" s="6" t="s">
        <v>179</v>
      </c>
      <c r="D496" s="6" t="s">
        <v>1541</v>
      </c>
      <c r="E496" s="6" t="s">
        <v>333</v>
      </c>
      <c r="F496" s="7">
        <v>5</v>
      </c>
      <c r="G496" s="8">
        <f t="shared" si="5"/>
        <v>1250</v>
      </c>
    </row>
    <row r="497" spans="1:7" ht="21" customHeight="1" x14ac:dyDescent="0.25">
      <c r="A497" s="4" t="s">
        <v>1542</v>
      </c>
      <c r="B497" s="5" t="s">
        <v>1300</v>
      </c>
      <c r="C497" s="6" t="s">
        <v>1312</v>
      </c>
      <c r="D497" s="6" t="s">
        <v>76</v>
      </c>
      <c r="E497" s="6" t="s">
        <v>1543</v>
      </c>
      <c r="F497" s="7">
        <v>15</v>
      </c>
      <c r="G497" s="8">
        <f t="shared" si="5"/>
        <v>3750</v>
      </c>
    </row>
    <row r="498" spans="1:7" ht="21" customHeight="1" x14ac:dyDescent="0.25">
      <c r="A498" s="4" t="s">
        <v>1544</v>
      </c>
      <c r="B498" s="5" t="s">
        <v>1300</v>
      </c>
      <c r="C498" s="6" t="s">
        <v>79</v>
      </c>
      <c r="D498" s="6" t="s">
        <v>311</v>
      </c>
      <c r="E498" s="6" t="s">
        <v>240</v>
      </c>
      <c r="F498" s="7">
        <v>6</v>
      </c>
      <c r="G498" s="8">
        <f t="shared" si="5"/>
        <v>1500</v>
      </c>
    </row>
    <row r="499" spans="1:7" ht="21" customHeight="1" x14ac:dyDescent="0.25">
      <c r="A499" s="4" t="s">
        <v>1545</v>
      </c>
      <c r="B499" s="5" t="s">
        <v>1300</v>
      </c>
      <c r="C499" s="6" t="s">
        <v>922</v>
      </c>
      <c r="D499" s="6" t="s">
        <v>1343</v>
      </c>
      <c r="E499" s="6" t="s">
        <v>42</v>
      </c>
      <c r="F499" s="7">
        <v>14</v>
      </c>
      <c r="G499" s="8">
        <f t="shared" si="5"/>
        <v>3500</v>
      </c>
    </row>
    <row r="500" spans="1:7" ht="21" customHeight="1" x14ac:dyDescent="0.25">
      <c r="A500" s="4" t="s">
        <v>1546</v>
      </c>
      <c r="B500" s="5" t="s">
        <v>1300</v>
      </c>
      <c r="C500" s="6" t="s">
        <v>1547</v>
      </c>
      <c r="D500" s="6" t="s">
        <v>109</v>
      </c>
      <c r="E500" s="6" t="s">
        <v>1548</v>
      </c>
      <c r="F500" s="7">
        <v>11</v>
      </c>
      <c r="G500" s="8">
        <f t="shared" si="5"/>
        <v>2750</v>
      </c>
    </row>
    <row r="501" spans="1:7" ht="21" customHeight="1" x14ac:dyDescent="0.25">
      <c r="A501" s="4" t="s">
        <v>1549</v>
      </c>
      <c r="B501" s="5" t="s">
        <v>1300</v>
      </c>
      <c r="C501" s="6" t="s">
        <v>1343</v>
      </c>
      <c r="D501" s="6" t="s">
        <v>109</v>
      </c>
      <c r="E501" s="6" t="s">
        <v>1020</v>
      </c>
      <c r="F501" s="7">
        <v>8</v>
      </c>
      <c r="G501" s="8">
        <f t="shared" si="5"/>
        <v>2000</v>
      </c>
    </row>
    <row r="502" spans="1:7" ht="21" customHeight="1" x14ac:dyDescent="0.25">
      <c r="A502" s="4" t="s">
        <v>1550</v>
      </c>
      <c r="B502" s="5" t="s">
        <v>1300</v>
      </c>
      <c r="C502" s="6" t="s">
        <v>517</v>
      </c>
      <c r="D502" s="6" t="s">
        <v>21</v>
      </c>
      <c r="E502" s="6" t="s">
        <v>567</v>
      </c>
      <c r="F502" s="7">
        <v>12</v>
      </c>
      <c r="G502" s="8">
        <f t="shared" si="5"/>
        <v>3000</v>
      </c>
    </row>
    <row r="503" spans="1:7" ht="21" customHeight="1" x14ac:dyDescent="0.25">
      <c r="A503" s="4" t="s">
        <v>1551</v>
      </c>
      <c r="B503" s="5" t="s">
        <v>1300</v>
      </c>
      <c r="C503" s="6" t="s">
        <v>1552</v>
      </c>
      <c r="D503" s="6" t="s">
        <v>749</v>
      </c>
      <c r="E503" s="6" t="s">
        <v>1553</v>
      </c>
      <c r="F503" s="7">
        <v>6</v>
      </c>
      <c r="G503" s="8">
        <f t="shared" si="5"/>
        <v>1500</v>
      </c>
    </row>
    <row r="504" spans="1:7" ht="21" customHeight="1" x14ac:dyDescent="0.25">
      <c r="A504" s="4" t="s">
        <v>1554</v>
      </c>
      <c r="B504" s="5" t="s">
        <v>1300</v>
      </c>
      <c r="C504" s="6" t="s">
        <v>175</v>
      </c>
      <c r="D504" s="6" t="s">
        <v>21</v>
      </c>
      <c r="E504" s="6" t="s">
        <v>1555</v>
      </c>
      <c r="F504" s="7">
        <v>11</v>
      </c>
      <c r="G504" s="8">
        <f t="shared" si="5"/>
        <v>2750</v>
      </c>
    </row>
    <row r="505" spans="1:7" ht="21" customHeight="1" x14ac:dyDescent="0.25">
      <c r="A505" s="4" t="s">
        <v>1556</v>
      </c>
      <c r="B505" s="5" t="s">
        <v>1300</v>
      </c>
      <c r="C505" s="6" t="s">
        <v>59</v>
      </c>
      <c r="D505" s="6" t="s">
        <v>169</v>
      </c>
      <c r="E505" s="6" t="s">
        <v>1513</v>
      </c>
      <c r="F505" s="7">
        <v>19</v>
      </c>
      <c r="G505" s="8">
        <f t="shared" si="5"/>
        <v>4750</v>
      </c>
    </row>
    <row r="506" spans="1:7" ht="21" customHeight="1" x14ac:dyDescent="0.25">
      <c r="A506" s="4" t="s">
        <v>1557</v>
      </c>
      <c r="B506" s="5" t="s">
        <v>1300</v>
      </c>
      <c r="C506" s="6" t="s">
        <v>59</v>
      </c>
      <c r="D506" s="6" t="s">
        <v>582</v>
      </c>
      <c r="E506" s="6" t="s">
        <v>1558</v>
      </c>
      <c r="F506" s="7">
        <v>9</v>
      </c>
      <c r="G506" s="8">
        <f t="shared" si="5"/>
        <v>2250</v>
      </c>
    </row>
    <row r="507" spans="1:7" ht="21" customHeight="1" x14ac:dyDescent="0.25">
      <c r="A507" s="4" t="s">
        <v>1559</v>
      </c>
      <c r="B507" s="5" t="s">
        <v>1300</v>
      </c>
      <c r="C507" s="6" t="s">
        <v>59</v>
      </c>
      <c r="D507" s="6" t="s">
        <v>582</v>
      </c>
      <c r="E507" s="6" t="s">
        <v>376</v>
      </c>
      <c r="F507" s="7">
        <v>11</v>
      </c>
      <c r="G507" s="8">
        <f t="shared" si="5"/>
        <v>2750</v>
      </c>
    </row>
    <row r="508" spans="1:7" ht="21" customHeight="1" x14ac:dyDescent="0.25">
      <c r="A508" s="4" t="s">
        <v>1560</v>
      </c>
      <c r="B508" s="5" t="s">
        <v>1300</v>
      </c>
      <c r="C508" s="6" t="s">
        <v>221</v>
      </c>
      <c r="D508" s="6" t="s">
        <v>517</v>
      </c>
      <c r="E508" s="6" t="s">
        <v>1561</v>
      </c>
      <c r="F508" s="7">
        <v>16</v>
      </c>
      <c r="G508" s="8">
        <f t="shared" si="5"/>
        <v>4000</v>
      </c>
    </row>
    <row r="509" spans="1:7" ht="21" customHeight="1" x14ac:dyDescent="0.25">
      <c r="A509" s="4" t="s">
        <v>1562</v>
      </c>
      <c r="B509" s="5" t="s">
        <v>1300</v>
      </c>
      <c r="C509" s="6" t="s">
        <v>21</v>
      </c>
      <c r="D509" s="6" t="s">
        <v>59</v>
      </c>
      <c r="E509" s="6" t="s">
        <v>1563</v>
      </c>
      <c r="F509" s="7">
        <v>11</v>
      </c>
      <c r="G509" s="8">
        <f t="shared" si="5"/>
        <v>2750</v>
      </c>
    </row>
    <row r="510" spans="1:7" ht="21" customHeight="1" x14ac:dyDescent="0.25">
      <c r="A510" s="4" t="s">
        <v>1564</v>
      </c>
      <c r="B510" s="5" t="s">
        <v>1300</v>
      </c>
      <c r="C510" s="6" t="s">
        <v>21</v>
      </c>
      <c r="D510" s="6" t="s">
        <v>1395</v>
      </c>
      <c r="E510" s="6" t="s">
        <v>1565</v>
      </c>
      <c r="F510" s="7">
        <v>3</v>
      </c>
      <c r="G510" s="8">
        <f t="shared" si="5"/>
        <v>750</v>
      </c>
    </row>
    <row r="511" spans="1:7" ht="21" customHeight="1" x14ac:dyDescent="0.25">
      <c r="A511" s="4" t="s">
        <v>1566</v>
      </c>
      <c r="B511" s="5" t="s">
        <v>1300</v>
      </c>
      <c r="C511" s="6" t="s">
        <v>223</v>
      </c>
      <c r="D511" s="6" t="s">
        <v>169</v>
      </c>
      <c r="E511" s="6" t="s">
        <v>1567</v>
      </c>
      <c r="F511" s="7">
        <v>14</v>
      </c>
      <c r="G511" s="8">
        <f t="shared" si="5"/>
        <v>3500</v>
      </c>
    </row>
    <row r="512" spans="1:7" ht="21" customHeight="1" x14ac:dyDescent="0.25">
      <c r="A512" s="4" t="s">
        <v>1568</v>
      </c>
      <c r="B512" s="5" t="s">
        <v>1300</v>
      </c>
      <c r="C512" s="6" t="s">
        <v>37</v>
      </c>
      <c r="D512" s="6" t="s">
        <v>21</v>
      </c>
      <c r="E512" s="6" t="s">
        <v>333</v>
      </c>
      <c r="F512" s="7">
        <v>18</v>
      </c>
      <c r="G512" s="8">
        <f t="shared" si="5"/>
        <v>4500</v>
      </c>
    </row>
    <row r="513" spans="1:7" ht="21" customHeight="1" x14ac:dyDescent="0.25">
      <c r="A513" s="4" t="s">
        <v>1569</v>
      </c>
      <c r="B513" s="5" t="s">
        <v>1300</v>
      </c>
      <c r="C513" s="6" t="s">
        <v>37</v>
      </c>
      <c r="D513" s="6" t="s">
        <v>21</v>
      </c>
      <c r="E513" s="6" t="s">
        <v>1570</v>
      </c>
      <c r="F513" s="7">
        <v>25</v>
      </c>
      <c r="G513" s="8">
        <f t="shared" si="5"/>
        <v>6250</v>
      </c>
    </row>
    <row r="514" spans="1:7" ht="21" customHeight="1" x14ac:dyDescent="0.25">
      <c r="A514" s="4" t="s">
        <v>1571</v>
      </c>
      <c r="B514" s="5" t="s">
        <v>1300</v>
      </c>
      <c r="C514" s="6" t="s">
        <v>814</v>
      </c>
      <c r="D514" s="6" t="s">
        <v>59</v>
      </c>
      <c r="E514" s="6" t="s">
        <v>1572</v>
      </c>
      <c r="F514" s="7">
        <v>17</v>
      </c>
      <c r="G514" s="8">
        <f t="shared" si="5"/>
        <v>4250</v>
      </c>
    </row>
    <row r="515" spans="1:7" ht="21" customHeight="1" x14ac:dyDescent="0.25">
      <c r="A515" s="4" t="s">
        <v>1573</v>
      </c>
      <c r="B515" s="5" t="s">
        <v>1300</v>
      </c>
      <c r="C515" s="6" t="s">
        <v>814</v>
      </c>
      <c r="D515" s="6" t="s">
        <v>59</v>
      </c>
      <c r="E515" s="6" t="s">
        <v>1574</v>
      </c>
      <c r="F515" s="7">
        <v>12</v>
      </c>
      <c r="G515" s="8">
        <f t="shared" si="5"/>
        <v>3000</v>
      </c>
    </row>
    <row r="516" spans="1:7" ht="21" customHeight="1" x14ac:dyDescent="0.25">
      <c r="A516" s="4" t="s">
        <v>1575</v>
      </c>
      <c r="B516" s="5" t="s">
        <v>1300</v>
      </c>
      <c r="C516" s="6" t="s">
        <v>59</v>
      </c>
      <c r="D516" s="6" t="s">
        <v>59</v>
      </c>
      <c r="E516" s="6" t="s">
        <v>1576</v>
      </c>
      <c r="F516" s="7">
        <v>19</v>
      </c>
      <c r="G516" s="8">
        <f t="shared" si="5"/>
        <v>4750</v>
      </c>
    </row>
    <row r="517" spans="1:7" ht="21" customHeight="1" x14ac:dyDescent="0.25">
      <c r="A517" s="4" t="s">
        <v>1577</v>
      </c>
      <c r="B517" s="5" t="s">
        <v>1300</v>
      </c>
      <c r="C517" s="6" t="s">
        <v>486</v>
      </c>
      <c r="D517" s="6" t="s">
        <v>175</v>
      </c>
      <c r="E517" s="6" t="s">
        <v>803</v>
      </c>
      <c r="F517" s="7">
        <v>20</v>
      </c>
      <c r="G517" s="8">
        <f t="shared" si="5"/>
        <v>5000</v>
      </c>
    </row>
    <row r="518" spans="1:7" ht="21" customHeight="1" x14ac:dyDescent="0.25">
      <c r="A518" s="4" t="s">
        <v>1578</v>
      </c>
      <c r="B518" s="5" t="s">
        <v>1300</v>
      </c>
      <c r="C518" s="6" t="s">
        <v>522</v>
      </c>
      <c r="D518" s="6" t="s">
        <v>1579</v>
      </c>
      <c r="E518" s="6" t="s">
        <v>1580</v>
      </c>
      <c r="F518" s="7">
        <v>15</v>
      </c>
      <c r="G518" s="8">
        <f t="shared" si="5"/>
        <v>3750</v>
      </c>
    </row>
    <row r="519" spans="1:7" ht="21" customHeight="1" x14ac:dyDescent="0.25">
      <c r="A519" s="4" t="s">
        <v>1581</v>
      </c>
      <c r="B519" s="5" t="s">
        <v>1300</v>
      </c>
      <c r="C519" s="6" t="s">
        <v>1582</v>
      </c>
      <c r="D519" s="6" t="s">
        <v>1583</v>
      </c>
      <c r="E519" s="6" t="s">
        <v>507</v>
      </c>
      <c r="F519" s="7">
        <v>20</v>
      </c>
      <c r="G519" s="8">
        <f t="shared" si="5"/>
        <v>5000</v>
      </c>
    </row>
    <row r="520" spans="1:7" ht="21" customHeight="1" x14ac:dyDescent="0.25">
      <c r="A520" s="4" t="s">
        <v>1584</v>
      </c>
      <c r="B520" s="5" t="s">
        <v>1300</v>
      </c>
      <c r="C520" s="6" t="s">
        <v>169</v>
      </c>
      <c r="D520" s="6" t="s">
        <v>304</v>
      </c>
      <c r="E520" s="6" t="s">
        <v>897</v>
      </c>
      <c r="F520" s="7">
        <v>20</v>
      </c>
      <c r="G520" s="8">
        <f t="shared" si="5"/>
        <v>5000</v>
      </c>
    </row>
    <row r="521" spans="1:7" ht="21" customHeight="1" x14ac:dyDescent="0.25">
      <c r="A521" s="4" t="s">
        <v>1585</v>
      </c>
      <c r="B521" s="5" t="s">
        <v>1300</v>
      </c>
      <c r="C521" s="6" t="s">
        <v>169</v>
      </c>
      <c r="D521" s="6" t="s">
        <v>132</v>
      </c>
      <c r="E521" s="6" t="s">
        <v>1307</v>
      </c>
      <c r="F521" s="7">
        <v>20</v>
      </c>
      <c r="G521" s="8">
        <f t="shared" si="5"/>
        <v>5000</v>
      </c>
    </row>
    <row r="522" spans="1:7" ht="21" customHeight="1" x14ac:dyDescent="0.25">
      <c r="A522" s="4" t="s">
        <v>1586</v>
      </c>
      <c r="B522" s="5" t="s">
        <v>1300</v>
      </c>
      <c r="C522" s="6" t="s">
        <v>304</v>
      </c>
      <c r="D522" s="6" t="s">
        <v>59</v>
      </c>
      <c r="E522" s="6" t="s">
        <v>106</v>
      </c>
      <c r="F522" s="7">
        <v>17</v>
      </c>
      <c r="G522" s="8">
        <f t="shared" si="5"/>
        <v>4250</v>
      </c>
    </row>
    <row r="523" spans="1:7" ht="21" customHeight="1" x14ac:dyDescent="0.25">
      <c r="A523" s="4" t="s">
        <v>1587</v>
      </c>
      <c r="B523" s="5" t="s">
        <v>1300</v>
      </c>
      <c r="C523" s="6" t="s">
        <v>59</v>
      </c>
      <c r="D523" s="6" t="s">
        <v>24</v>
      </c>
      <c r="E523" s="6" t="s">
        <v>465</v>
      </c>
      <c r="F523" s="7">
        <v>4</v>
      </c>
      <c r="G523" s="8">
        <f t="shared" si="5"/>
        <v>1000</v>
      </c>
    </row>
    <row r="524" spans="1:7" ht="21" customHeight="1" x14ac:dyDescent="0.25">
      <c r="A524" s="4" t="s">
        <v>1588</v>
      </c>
      <c r="B524" s="5" t="s">
        <v>1300</v>
      </c>
      <c r="C524" s="6" t="s">
        <v>132</v>
      </c>
      <c r="D524" s="6" t="s">
        <v>37</v>
      </c>
      <c r="E524" s="6" t="s">
        <v>1589</v>
      </c>
      <c r="F524" s="7">
        <v>20</v>
      </c>
      <c r="G524" s="8">
        <f t="shared" si="5"/>
        <v>5000</v>
      </c>
    </row>
    <row r="525" spans="1:7" ht="21" customHeight="1" x14ac:dyDescent="0.25">
      <c r="A525" s="4" t="s">
        <v>1590</v>
      </c>
      <c r="B525" s="5" t="s">
        <v>1300</v>
      </c>
      <c r="C525" s="6" t="s">
        <v>21</v>
      </c>
      <c r="D525" s="6" t="s">
        <v>246</v>
      </c>
      <c r="E525" s="6" t="s">
        <v>810</v>
      </c>
      <c r="F525" s="7">
        <v>16</v>
      </c>
      <c r="G525" s="8">
        <f t="shared" si="5"/>
        <v>4000</v>
      </c>
    </row>
    <row r="526" spans="1:7" ht="21" customHeight="1" x14ac:dyDescent="0.25">
      <c r="A526" s="4" t="s">
        <v>1591</v>
      </c>
      <c r="B526" s="5" t="s">
        <v>1300</v>
      </c>
      <c r="C526" s="6" t="s">
        <v>710</v>
      </c>
      <c r="D526" s="6" t="s">
        <v>28</v>
      </c>
      <c r="E526" s="6" t="s">
        <v>243</v>
      </c>
      <c r="F526" s="7">
        <v>14</v>
      </c>
      <c r="G526" s="8">
        <f t="shared" si="5"/>
        <v>3500</v>
      </c>
    </row>
    <row r="527" spans="1:7" ht="21" customHeight="1" x14ac:dyDescent="0.25">
      <c r="A527" s="4" t="s">
        <v>1592</v>
      </c>
      <c r="B527" s="5" t="s">
        <v>1300</v>
      </c>
      <c r="C527" s="6" t="s">
        <v>76</v>
      </c>
      <c r="D527" s="6" t="s">
        <v>109</v>
      </c>
      <c r="E527" s="6" t="s">
        <v>1593</v>
      </c>
      <c r="F527" s="7">
        <v>12</v>
      </c>
      <c r="G527" s="8">
        <f t="shared" si="5"/>
        <v>3000</v>
      </c>
    </row>
    <row r="528" spans="1:7" ht="21" customHeight="1" x14ac:dyDescent="0.25">
      <c r="A528" s="4" t="s">
        <v>1594</v>
      </c>
      <c r="B528" s="5" t="s">
        <v>1300</v>
      </c>
      <c r="C528" s="6" t="s">
        <v>1595</v>
      </c>
      <c r="D528" s="6" t="s">
        <v>12</v>
      </c>
      <c r="E528" s="6" t="s">
        <v>1596</v>
      </c>
      <c r="F528" s="7">
        <v>18</v>
      </c>
      <c r="G528" s="8">
        <f t="shared" si="5"/>
        <v>4500</v>
      </c>
    </row>
    <row r="529" spans="1:7" ht="21" customHeight="1" x14ac:dyDescent="0.25">
      <c r="A529" s="4" t="s">
        <v>1597</v>
      </c>
      <c r="B529" s="5" t="s">
        <v>1300</v>
      </c>
      <c r="C529" s="6" t="s">
        <v>984</v>
      </c>
      <c r="D529" s="6" t="s">
        <v>12</v>
      </c>
      <c r="E529" s="6" t="s">
        <v>1598</v>
      </c>
      <c r="F529" s="7">
        <v>8</v>
      </c>
      <c r="G529" s="8">
        <f t="shared" si="5"/>
        <v>2000</v>
      </c>
    </row>
    <row r="530" spans="1:7" ht="21" customHeight="1" x14ac:dyDescent="0.25">
      <c r="A530" s="4" t="s">
        <v>1599</v>
      </c>
      <c r="B530" s="5" t="s">
        <v>1300</v>
      </c>
      <c r="C530" s="6" t="s">
        <v>99</v>
      </c>
      <c r="D530" s="6" t="s">
        <v>59</v>
      </c>
      <c r="E530" s="6" t="s">
        <v>498</v>
      </c>
      <c r="F530" s="7">
        <v>25</v>
      </c>
      <c r="G530" s="8">
        <f t="shared" si="5"/>
        <v>6250</v>
      </c>
    </row>
    <row r="531" spans="1:7" ht="21" customHeight="1" x14ac:dyDescent="0.25">
      <c r="A531" s="4" t="s">
        <v>10</v>
      </c>
      <c r="B531" s="5" t="s">
        <v>11</v>
      </c>
      <c r="C531" s="6" t="s">
        <v>12</v>
      </c>
      <c r="D531" s="6" t="s">
        <v>13</v>
      </c>
      <c r="E531" s="6" t="s">
        <v>14</v>
      </c>
      <c r="F531" s="7">
        <v>32</v>
      </c>
      <c r="G531" s="8">
        <f>F531*250</f>
        <v>8000</v>
      </c>
    </row>
    <row r="532" spans="1:7" ht="21" customHeight="1" x14ac:dyDescent="0.25">
      <c r="A532" s="4" t="s">
        <v>15</v>
      </c>
      <c r="B532" s="5" t="s">
        <v>11</v>
      </c>
      <c r="C532" s="6" t="s">
        <v>16</v>
      </c>
      <c r="D532" s="6" t="s">
        <v>17</v>
      </c>
      <c r="E532" s="6" t="s">
        <v>18</v>
      </c>
      <c r="F532" s="7">
        <v>2</v>
      </c>
      <c r="G532" s="8">
        <f>F532*250</f>
        <v>500</v>
      </c>
    </row>
    <row r="533" spans="1:7" ht="21" customHeight="1" x14ac:dyDescent="0.25">
      <c r="A533" s="4" t="s">
        <v>19</v>
      </c>
      <c r="B533" s="5" t="s">
        <v>11</v>
      </c>
      <c r="C533" s="6" t="s">
        <v>20</v>
      </c>
      <c r="D533" s="6" t="s">
        <v>21</v>
      </c>
      <c r="E533" s="6" t="s">
        <v>22</v>
      </c>
      <c r="F533" s="7">
        <v>17</v>
      </c>
      <c r="G533" s="8">
        <f t="shared" ref="G533:G623" si="6">F533*250</f>
        <v>4250</v>
      </c>
    </row>
    <row r="534" spans="1:7" ht="21" customHeight="1" x14ac:dyDescent="0.25">
      <c r="A534" s="4" t="s">
        <v>23</v>
      </c>
      <c r="B534" s="5" t="s">
        <v>11</v>
      </c>
      <c r="C534" s="6" t="s">
        <v>17</v>
      </c>
      <c r="D534" s="6" t="s">
        <v>24</v>
      </c>
      <c r="E534" s="6" t="s">
        <v>25</v>
      </c>
      <c r="F534" s="7">
        <v>50</v>
      </c>
      <c r="G534" s="8">
        <f t="shared" si="6"/>
        <v>12500</v>
      </c>
    </row>
    <row r="535" spans="1:7" ht="21" customHeight="1" x14ac:dyDescent="0.25">
      <c r="A535" s="4" t="s">
        <v>26</v>
      </c>
      <c r="B535" s="5" t="s">
        <v>11</v>
      </c>
      <c r="C535" s="6" t="s">
        <v>27</v>
      </c>
      <c r="D535" s="6" t="s">
        <v>28</v>
      </c>
      <c r="E535" s="6" t="s">
        <v>29</v>
      </c>
      <c r="F535" s="7">
        <v>23</v>
      </c>
      <c r="G535" s="8">
        <f t="shared" si="6"/>
        <v>5750</v>
      </c>
    </row>
    <row r="536" spans="1:7" ht="21" customHeight="1" x14ac:dyDescent="0.25">
      <c r="A536" s="4" t="s">
        <v>30</v>
      </c>
      <c r="B536" s="5" t="s">
        <v>11</v>
      </c>
      <c r="C536" s="6" t="s">
        <v>31</v>
      </c>
      <c r="D536" s="6" t="s">
        <v>32</v>
      </c>
      <c r="E536" s="6" t="s">
        <v>14</v>
      </c>
      <c r="F536" s="7">
        <v>37</v>
      </c>
      <c r="G536" s="8">
        <f t="shared" si="6"/>
        <v>9250</v>
      </c>
    </row>
    <row r="537" spans="1:7" ht="21" customHeight="1" x14ac:dyDescent="0.25">
      <c r="A537" s="4" t="s">
        <v>33</v>
      </c>
      <c r="B537" s="5" t="s">
        <v>11</v>
      </c>
      <c r="C537" s="6" t="s">
        <v>31</v>
      </c>
      <c r="D537" s="6" t="s">
        <v>34</v>
      </c>
      <c r="E537" s="6" t="s">
        <v>35</v>
      </c>
      <c r="F537" s="7">
        <v>9</v>
      </c>
      <c r="G537" s="8">
        <f t="shared" si="6"/>
        <v>2250</v>
      </c>
    </row>
    <row r="538" spans="1:7" ht="21" customHeight="1" x14ac:dyDescent="0.25">
      <c r="A538" s="4" t="s">
        <v>36</v>
      </c>
      <c r="B538" s="5" t="s">
        <v>11</v>
      </c>
      <c r="C538" s="6" t="s">
        <v>31</v>
      </c>
      <c r="D538" s="6" t="s">
        <v>37</v>
      </c>
      <c r="E538" s="6" t="s">
        <v>38</v>
      </c>
      <c r="F538" s="7">
        <v>8</v>
      </c>
      <c r="G538" s="8">
        <f t="shared" si="6"/>
        <v>2000</v>
      </c>
    </row>
    <row r="539" spans="1:7" ht="21" customHeight="1" x14ac:dyDescent="0.25">
      <c r="A539" s="4" t="s">
        <v>39</v>
      </c>
      <c r="B539" s="5" t="s">
        <v>11</v>
      </c>
      <c r="C539" s="6" t="s">
        <v>31</v>
      </c>
      <c r="D539" s="6" t="s">
        <v>37</v>
      </c>
      <c r="E539" s="6" t="s">
        <v>40</v>
      </c>
      <c r="F539" s="7">
        <v>29</v>
      </c>
      <c r="G539" s="8">
        <f t="shared" si="6"/>
        <v>7250</v>
      </c>
    </row>
    <row r="540" spans="1:7" ht="21" customHeight="1" x14ac:dyDescent="0.25">
      <c r="A540" s="4" t="s">
        <v>41</v>
      </c>
      <c r="B540" s="5" t="s">
        <v>11</v>
      </c>
      <c r="C540" s="6" t="s">
        <v>24</v>
      </c>
      <c r="D540" s="6" t="s">
        <v>32</v>
      </c>
      <c r="E540" s="6" t="s">
        <v>42</v>
      </c>
      <c r="F540" s="7">
        <v>30</v>
      </c>
      <c r="G540" s="8">
        <f t="shared" si="6"/>
        <v>7500</v>
      </c>
    </row>
    <row r="541" spans="1:7" ht="21" customHeight="1" x14ac:dyDescent="0.25">
      <c r="A541" s="4" t="s">
        <v>43</v>
      </c>
      <c r="B541" s="5" t="s">
        <v>11</v>
      </c>
      <c r="C541" s="6" t="s">
        <v>24</v>
      </c>
      <c r="D541" s="6" t="s">
        <v>32</v>
      </c>
      <c r="E541" s="6" t="s">
        <v>44</v>
      </c>
      <c r="F541" s="7">
        <v>8</v>
      </c>
      <c r="G541" s="8">
        <f t="shared" si="6"/>
        <v>2000</v>
      </c>
    </row>
    <row r="542" spans="1:7" ht="21" customHeight="1" x14ac:dyDescent="0.25">
      <c r="A542" s="4" t="s">
        <v>45</v>
      </c>
      <c r="B542" s="5" t="s">
        <v>11</v>
      </c>
      <c r="C542" s="6" t="s">
        <v>46</v>
      </c>
      <c r="D542" s="6" t="s">
        <v>47</v>
      </c>
      <c r="E542" s="6" t="s">
        <v>48</v>
      </c>
      <c r="F542" s="7">
        <v>50</v>
      </c>
      <c r="G542" s="8">
        <f t="shared" si="6"/>
        <v>12500</v>
      </c>
    </row>
    <row r="543" spans="1:7" ht="21" customHeight="1" x14ac:dyDescent="0.25">
      <c r="A543" s="4" t="s">
        <v>49</v>
      </c>
      <c r="B543" s="5" t="s">
        <v>11</v>
      </c>
      <c r="C543" s="6" t="s">
        <v>50</v>
      </c>
      <c r="D543" s="6" t="s">
        <v>51</v>
      </c>
      <c r="E543" s="6" t="s">
        <v>52</v>
      </c>
      <c r="F543" s="7">
        <v>13</v>
      </c>
      <c r="G543" s="8">
        <f t="shared" si="6"/>
        <v>3250</v>
      </c>
    </row>
    <row r="544" spans="1:7" ht="21" customHeight="1" x14ac:dyDescent="0.25">
      <c r="A544" s="4" t="s">
        <v>53</v>
      </c>
      <c r="B544" s="5" t="s">
        <v>11</v>
      </c>
      <c r="C544" s="6" t="s">
        <v>54</v>
      </c>
      <c r="D544" s="6" t="s">
        <v>55</v>
      </c>
      <c r="E544" s="6" t="s">
        <v>56</v>
      </c>
      <c r="F544" s="7">
        <v>31</v>
      </c>
      <c r="G544" s="8">
        <f t="shared" si="6"/>
        <v>7750</v>
      </c>
    </row>
    <row r="545" spans="1:7" ht="21" customHeight="1" x14ac:dyDescent="0.25">
      <c r="A545" s="4" t="s">
        <v>57</v>
      </c>
      <c r="B545" s="5" t="s">
        <v>11</v>
      </c>
      <c r="C545" s="6" t="s">
        <v>58</v>
      </c>
      <c r="D545" s="6" t="s">
        <v>59</v>
      </c>
      <c r="E545" s="6" t="s">
        <v>60</v>
      </c>
      <c r="F545" s="7">
        <v>23</v>
      </c>
      <c r="G545" s="8">
        <f t="shared" si="6"/>
        <v>5750</v>
      </c>
    </row>
    <row r="546" spans="1:7" ht="21" customHeight="1" x14ac:dyDescent="0.25">
      <c r="A546" s="4" t="s">
        <v>61</v>
      </c>
      <c r="B546" s="5" t="s">
        <v>11</v>
      </c>
      <c r="C546" s="6" t="s">
        <v>34</v>
      </c>
      <c r="D546" s="6" t="s">
        <v>32</v>
      </c>
      <c r="E546" s="6" t="s">
        <v>62</v>
      </c>
      <c r="F546" s="7">
        <v>18</v>
      </c>
      <c r="G546" s="8">
        <f t="shared" si="6"/>
        <v>4500</v>
      </c>
    </row>
    <row r="547" spans="1:7" ht="21" customHeight="1" x14ac:dyDescent="0.25">
      <c r="A547" s="4" t="s">
        <v>63</v>
      </c>
      <c r="B547" s="5" t="s">
        <v>11</v>
      </c>
      <c r="C547" s="6" t="s">
        <v>24</v>
      </c>
      <c r="D547" s="6" t="s">
        <v>64</v>
      </c>
      <c r="E547" s="6" t="s">
        <v>65</v>
      </c>
      <c r="F547" s="7">
        <v>50</v>
      </c>
      <c r="G547" s="8">
        <f t="shared" si="6"/>
        <v>12500</v>
      </c>
    </row>
    <row r="548" spans="1:7" ht="21" customHeight="1" x14ac:dyDescent="0.25">
      <c r="A548" s="4" t="s">
        <v>66</v>
      </c>
      <c r="B548" s="5" t="s">
        <v>11</v>
      </c>
      <c r="C548" s="6" t="s">
        <v>16</v>
      </c>
      <c r="D548" s="6" t="s">
        <v>67</v>
      </c>
      <c r="E548" s="6" t="s">
        <v>68</v>
      </c>
      <c r="F548" s="7">
        <v>16</v>
      </c>
      <c r="G548" s="8">
        <f t="shared" si="6"/>
        <v>4000</v>
      </c>
    </row>
    <row r="549" spans="1:7" ht="21" customHeight="1" x14ac:dyDescent="0.25">
      <c r="A549" s="4" t="s">
        <v>69</v>
      </c>
      <c r="B549" s="5" t="s">
        <v>11</v>
      </c>
      <c r="C549" s="6" t="s">
        <v>70</v>
      </c>
      <c r="D549" s="6" t="s">
        <v>13</v>
      </c>
      <c r="E549" s="6" t="s">
        <v>71</v>
      </c>
      <c r="F549" s="7">
        <v>5</v>
      </c>
      <c r="G549" s="8">
        <f t="shared" si="6"/>
        <v>1250</v>
      </c>
    </row>
    <row r="550" spans="1:7" ht="21" customHeight="1" x14ac:dyDescent="0.25">
      <c r="A550" s="4" t="s">
        <v>72</v>
      </c>
      <c r="B550" s="5" t="s">
        <v>11</v>
      </c>
      <c r="C550" s="6" t="s">
        <v>16</v>
      </c>
      <c r="D550" s="6" t="s">
        <v>59</v>
      </c>
      <c r="E550" s="6" t="s">
        <v>73</v>
      </c>
      <c r="F550" s="7">
        <v>30</v>
      </c>
      <c r="G550" s="8">
        <f t="shared" si="6"/>
        <v>7500</v>
      </c>
    </row>
    <row r="551" spans="1:7" ht="21" customHeight="1" x14ac:dyDescent="0.25">
      <c r="A551" s="4" t="s">
        <v>74</v>
      </c>
      <c r="B551" s="5" t="s">
        <v>11</v>
      </c>
      <c r="C551" s="6" t="s">
        <v>50</v>
      </c>
      <c r="D551" s="6" t="s">
        <v>76</v>
      </c>
      <c r="E551" s="6" t="s">
        <v>77</v>
      </c>
      <c r="F551" s="7">
        <v>8</v>
      </c>
      <c r="G551" s="8">
        <f t="shared" si="6"/>
        <v>2000</v>
      </c>
    </row>
    <row r="552" spans="1:7" ht="21" customHeight="1" x14ac:dyDescent="0.25">
      <c r="A552" s="4" t="s">
        <v>78</v>
      </c>
      <c r="B552" s="5" t="s">
        <v>11</v>
      </c>
      <c r="C552" s="6" t="s">
        <v>79</v>
      </c>
      <c r="D552" s="6" t="s">
        <v>80</v>
      </c>
      <c r="E552" s="6" t="s">
        <v>81</v>
      </c>
      <c r="F552" s="7">
        <v>22</v>
      </c>
      <c r="G552" s="8">
        <f t="shared" si="6"/>
        <v>5500</v>
      </c>
    </row>
    <row r="553" spans="1:7" ht="21" customHeight="1" x14ac:dyDescent="0.25">
      <c r="A553" s="4" t="s">
        <v>82</v>
      </c>
      <c r="B553" s="5" t="s">
        <v>11</v>
      </c>
      <c r="C553" s="6" t="s">
        <v>59</v>
      </c>
      <c r="D553" s="6" t="s">
        <v>59</v>
      </c>
      <c r="E553" s="6" t="s">
        <v>83</v>
      </c>
      <c r="F553" s="7">
        <v>12</v>
      </c>
      <c r="G553" s="8">
        <f t="shared" si="6"/>
        <v>3000</v>
      </c>
    </row>
    <row r="554" spans="1:7" ht="21" customHeight="1" x14ac:dyDescent="0.25">
      <c r="A554" s="4" t="s">
        <v>84</v>
      </c>
      <c r="B554" s="5" t="s">
        <v>11</v>
      </c>
      <c r="C554" s="6" t="s">
        <v>50</v>
      </c>
      <c r="D554" s="6" t="s">
        <v>85</v>
      </c>
      <c r="E554" s="6" t="s">
        <v>86</v>
      </c>
      <c r="F554" s="7">
        <v>16</v>
      </c>
      <c r="G554" s="8">
        <f t="shared" si="6"/>
        <v>4000</v>
      </c>
    </row>
    <row r="555" spans="1:7" ht="21" customHeight="1" x14ac:dyDescent="0.25">
      <c r="A555" s="4" t="s">
        <v>87</v>
      </c>
      <c r="B555" s="5" t="s">
        <v>11</v>
      </c>
      <c r="C555" s="6" t="s">
        <v>76</v>
      </c>
      <c r="D555" s="6" t="s">
        <v>88</v>
      </c>
      <c r="E555" s="6" t="s">
        <v>89</v>
      </c>
      <c r="F555" s="7">
        <v>17</v>
      </c>
      <c r="G555" s="8">
        <f t="shared" si="6"/>
        <v>4250</v>
      </c>
    </row>
    <row r="556" spans="1:7" ht="21" customHeight="1" x14ac:dyDescent="0.25">
      <c r="A556" s="4" t="s">
        <v>90</v>
      </c>
      <c r="B556" s="5" t="s">
        <v>11</v>
      </c>
      <c r="C556" s="6" t="s">
        <v>16</v>
      </c>
      <c r="D556" s="6" t="s">
        <v>91</v>
      </c>
      <c r="E556" s="6" t="s">
        <v>92</v>
      </c>
      <c r="F556" s="7">
        <v>20</v>
      </c>
      <c r="G556" s="8">
        <f t="shared" si="6"/>
        <v>5000</v>
      </c>
    </row>
    <row r="557" spans="1:7" ht="21" customHeight="1" x14ac:dyDescent="0.25">
      <c r="A557" s="4" t="s">
        <v>93</v>
      </c>
      <c r="B557" s="5" t="s">
        <v>11</v>
      </c>
      <c r="C557" s="6" t="s">
        <v>16</v>
      </c>
      <c r="D557" s="6" t="s">
        <v>91</v>
      </c>
      <c r="E557" s="6" t="s">
        <v>94</v>
      </c>
      <c r="F557" s="7">
        <v>9</v>
      </c>
      <c r="G557" s="8">
        <f t="shared" si="6"/>
        <v>2250</v>
      </c>
    </row>
    <row r="558" spans="1:7" ht="21" customHeight="1" x14ac:dyDescent="0.25">
      <c r="A558" s="4" t="s">
        <v>95</v>
      </c>
      <c r="B558" s="5" t="s">
        <v>11</v>
      </c>
      <c r="C558" s="6" t="s">
        <v>16</v>
      </c>
      <c r="D558" s="6" t="s">
        <v>91</v>
      </c>
      <c r="E558" s="6" t="s">
        <v>96</v>
      </c>
      <c r="F558" s="7">
        <v>12</v>
      </c>
      <c r="G558" s="8">
        <f t="shared" si="6"/>
        <v>3000</v>
      </c>
    </row>
    <row r="559" spans="1:7" ht="21" customHeight="1" x14ac:dyDescent="0.25">
      <c r="A559" s="4" t="s">
        <v>97</v>
      </c>
      <c r="B559" s="5" t="s">
        <v>11</v>
      </c>
      <c r="C559" s="6" t="s">
        <v>98</v>
      </c>
      <c r="D559" s="6" t="s">
        <v>99</v>
      </c>
      <c r="E559" s="6" t="s">
        <v>100</v>
      </c>
      <c r="F559" s="7">
        <v>4</v>
      </c>
      <c r="G559" s="8">
        <f t="shared" si="6"/>
        <v>1000</v>
      </c>
    </row>
    <row r="560" spans="1:7" ht="21" customHeight="1" x14ac:dyDescent="0.25">
      <c r="A560" s="4" t="s">
        <v>101</v>
      </c>
      <c r="B560" s="5" t="s">
        <v>11</v>
      </c>
      <c r="C560" s="6" t="s">
        <v>17</v>
      </c>
      <c r="D560" s="6" t="s">
        <v>24</v>
      </c>
      <c r="E560" s="6" t="s">
        <v>102</v>
      </c>
      <c r="F560" s="7">
        <v>18</v>
      </c>
      <c r="G560" s="8">
        <f t="shared" si="6"/>
        <v>4500</v>
      </c>
    </row>
    <row r="561" spans="1:7" ht="21" customHeight="1" x14ac:dyDescent="0.25">
      <c r="A561" s="4" t="s">
        <v>103</v>
      </c>
      <c r="B561" s="5" t="s">
        <v>11</v>
      </c>
      <c r="C561" s="6" t="s">
        <v>16</v>
      </c>
      <c r="D561" s="6" t="s">
        <v>67</v>
      </c>
      <c r="E561" s="6" t="s">
        <v>104</v>
      </c>
      <c r="F561" s="7">
        <v>10</v>
      </c>
      <c r="G561" s="8">
        <f t="shared" si="6"/>
        <v>2500</v>
      </c>
    </row>
    <row r="562" spans="1:7" ht="21" customHeight="1" x14ac:dyDescent="0.25">
      <c r="A562" s="4" t="s">
        <v>105</v>
      </c>
      <c r="B562" s="5" t="s">
        <v>11</v>
      </c>
      <c r="C562" s="6" t="s">
        <v>34</v>
      </c>
      <c r="D562" s="6" t="s">
        <v>32</v>
      </c>
      <c r="E562" s="6" t="s">
        <v>106</v>
      </c>
      <c r="F562" s="7">
        <v>16</v>
      </c>
      <c r="G562" s="8">
        <f t="shared" si="6"/>
        <v>4000</v>
      </c>
    </row>
    <row r="563" spans="1:7" ht="21" customHeight="1" x14ac:dyDescent="0.25">
      <c r="A563" s="4" t="s">
        <v>107</v>
      </c>
      <c r="B563" s="5" t="s">
        <v>11</v>
      </c>
      <c r="C563" s="6" t="s">
        <v>108</v>
      </c>
      <c r="D563" s="6" t="s">
        <v>109</v>
      </c>
      <c r="E563" s="6" t="s">
        <v>110</v>
      </c>
      <c r="F563" s="7">
        <v>8</v>
      </c>
      <c r="G563" s="8">
        <f t="shared" si="6"/>
        <v>2000</v>
      </c>
    </row>
    <row r="564" spans="1:7" ht="21" customHeight="1" x14ac:dyDescent="0.25">
      <c r="A564" s="4" t="s">
        <v>111</v>
      </c>
      <c r="B564" s="5" t="s">
        <v>11</v>
      </c>
      <c r="C564" s="6" t="s">
        <v>21</v>
      </c>
      <c r="D564" s="6" t="s">
        <v>112</v>
      </c>
      <c r="E564" s="6" t="s">
        <v>113</v>
      </c>
      <c r="F564" s="7">
        <v>9</v>
      </c>
      <c r="G564" s="8">
        <f t="shared" si="6"/>
        <v>2250</v>
      </c>
    </row>
    <row r="565" spans="1:7" ht="21" customHeight="1" x14ac:dyDescent="0.25">
      <c r="A565" s="4" t="s">
        <v>114</v>
      </c>
      <c r="B565" s="5" t="s">
        <v>11</v>
      </c>
      <c r="C565" s="6" t="s">
        <v>112</v>
      </c>
      <c r="D565" s="6" t="s">
        <v>98</v>
      </c>
      <c r="E565" s="6" t="s">
        <v>115</v>
      </c>
      <c r="F565" s="7">
        <v>11</v>
      </c>
      <c r="G565" s="8">
        <f t="shared" si="6"/>
        <v>2750</v>
      </c>
    </row>
    <row r="566" spans="1:7" ht="21" customHeight="1" x14ac:dyDescent="0.25">
      <c r="A566" s="4" t="s">
        <v>116</v>
      </c>
      <c r="B566" s="5" t="s">
        <v>11</v>
      </c>
      <c r="C566" s="6" t="s">
        <v>112</v>
      </c>
      <c r="D566" s="6" t="s">
        <v>76</v>
      </c>
      <c r="E566" s="6" t="s">
        <v>117</v>
      </c>
      <c r="F566" s="7">
        <v>6</v>
      </c>
      <c r="G566" s="8">
        <f t="shared" si="6"/>
        <v>1500</v>
      </c>
    </row>
    <row r="567" spans="1:7" ht="21" customHeight="1" x14ac:dyDescent="0.25">
      <c r="A567" s="4" t="s">
        <v>118</v>
      </c>
      <c r="B567" s="5" t="s">
        <v>11</v>
      </c>
      <c r="C567" s="6" t="s">
        <v>112</v>
      </c>
      <c r="D567" s="6" t="s">
        <v>58</v>
      </c>
      <c r="E567" s="6" t="s">
        <v>119</v>
      </c>
      <c r="F567" s="7">
        <v>10</v>
      </c>
      <c r="G567" s="8">
        <f t="shared" si="6"/>
        <v>2500</v>
      </c>
    </row>
    <row r="568" spans="1:7" ht="21" customHeight="1" x14ac:dyDescent="0.25">
      <c r="A568" s="4" t="s">
        <v>120</v>
      </c>
      <c r="B568" s="5" t="s">
        <v>11</v>
      </c>
      <c r="C568" s="6" t="s">
        <v>58</v>
      </c>
      <c r="D568" s="6" t="s">
        <v>21</v>
      </c>
      <c r="E568" s="6" t="s">
        <v>121</v>
      </c>
      <c r="F568" s="7">
        <v>5</v>
      </c>
      <c r="G568" s="8">
        <f t="shared" si="6"/>
        <v>1250</v>
      </c>
    </row>
    <row r="569" spans="1:7" ht="21" customHeight="1" x14ac:dyDescent="0.25">
      <c r="A569" s="4" t="s">
        <v>122</v>
      </c>
      <c r="B569" s="5" t="s">
        <v>11</v>
      </c>
      <c r="C569" s="6" t="s">
        <v>58</v>
      </c>
      <c r="D569" s="6" t="s">
        <v>21</v>
      </c>
      <c r="E569" s="6" t="s">
        <v>123</v>
      </c>
      <c r="F569" s="7">
        <v>19</v>
      </c>
      <c r="G569" s="8">
        <f t="shared" si="6"/>
        <v>4750</v>
      </c>
    </row>
    <row r="570" spans="1:7" ht="21" customHeight="1" x14ac:dyDescent="0.25">
      <c r="A570" s="4" t="s">
        <v>124</v>
      </c>
      <c r="B570" s="5" t="s">
        <v>11</v>
      </c>
      <c r="C570" s="6" t="s">
        <v>58</v>
      </c>
      <c r="D570" s="6" t="s">
        <v>112</v>
      </c>
      <c r="E570" s="6" t="s">
        <v>125</v>
      </c>
      <c r="F570" s="7">
        <v>6</v>
      </c>
      <c r="G570" s="8">
        <f t="shared" si="6"/>
        <v>1500</v>
      </c>
    </row>
    <row r="571" spans="1:7" ht="21" customHeight="1" x14ac:dyDescent="0.25">
      <c r="A571" s="4" t="s">
        <v>126</v>
      </c>
      <c r="B571" s="5" t="s">
        <v>11</v>
      </c>
      <c r="C571" s="6" t="s">
        <v>58</v>
      </c>
      <c r="D571" s="6" t="s">
        <v>112</v>
      </c>
      <c r="E571" s="6" t="s">
        <v>127</v>
      </c>
      <c r="F571" s="7">
        <v>11</v>
      </c>
      <c r="G571" s="8">
        <f t="shared" si="6"/>
        <v>2750</v>
      </c>
    </row>
    <row r="572" spans="1:7" ht="21" customHeight="1" x14ac:dyDescent="0.25">
      <c r="A572" s="4" t="s">
        <v>128</v>
      </c>
      <c r="B572" s="5" t="s">
        <v>11</v>
      </c>
      <c r="C572" s="6" t="s">
        <v>129</v>
      </c>
      <c r="D572" s="6" t="s">
        <v>64</v>
      </c>
      <c r="E572" s="6" t="s">
        <v>130</v>
      </c>
      <c r="F572" s="7">
        <v>10</v>
      </c>
      <c r="G572" s="8">
        <f t="shared" si="6"/>
        <v>2500</v>
      </c>
    </row>
    <row r="573" spans="1:7" ht="21" customHeight="1" x14ac:dyDescent="0.25">
      <c r="A573" s="4" t="s">
        <v>131</v>
      </c>
      <c r="B573" s="5" t="s">
        <v>11</v>
      </c>
      <c r="C573" s="6" t="s">
        <v>75</v>
      </c>
      <c r="D573" s="6" t="s">
        <v>132</v>
      </c>
      <c r="E573" s="6" t="s">
        <v>133</v>
      </c>
      <c r="F573" s="7">
        <v>6</v>
      </c>
      <c r="G573" s="8">
        <f t="shared" si="6"/>
        <v>1500</v>
      </c>
    </row>
    <row r="574" spans="1:7" ht="21" customHeight="1" x14ac:dyDescent="0.25">
      <c r="A574" s="4" t="s">
        <v>134</v>
      </c>
      <c r="B574" s="5" t="s">
        <v>135</v>
      </c>
      <c r="C574" s="6" t="s">
        <v>136</v>
      </c>
      <c r="D574" s="6" t="s">
        <v>137</v>
      </c>
      <c r="E574" s="6" t="s">
        <v>138</v>
      </c>
      <c r="F574" s="7">
        <v>50</v>
      </c>
      <c r="G574" s="8">
        <f t="shared" si="6"/>
        <v>12500</v>
      </c>
    </row>
    <row r="575" spans="1:7" ht="21" customHeight="1" x14ac:dyDescent="0.25">
      <c r="A575" s="4" t="s">
        <v>139</v>
      </c>
      <c r="B575" s="5" t="s">
        <v>135</v>
      </c>
      <c r="C575" s="6" t="s">
        <v>140</v>
      </c>
      <c r="D575" s="6" t="s">
        <v>141</v>
      </c>
      <c r="E575" s="6" t="s">
        <v>142</v>
      </c>
      <c r="F575" s="7">
        <v>47</v>
      </c>
      <c r="G575" s="8">
        <f t="shared" si="6"/>
        <v>11750</v>
      </c>
    </row>
    <row r="576" spans="1:7" ht="21" customHeight="1" x14ac:dyDescent="0.25">
      <c r="A576" s="4" t="s">
        <v>143</v>
      </c>
      <c r="B576" s="5" t="s">
        <v>135</v>
      </c>
      <c r="C576" s="6" t="s">
        <v>144</v>
      </c>
      <c r="D576" s="6" t="s">
        <v>145</v>
      </c>
      <c r="E576" s="6" t="s">
        <v>146</v>
      </c>
      <c r="F576" s="7">
        <v>26</v>
      </c>
      <c r="G576" s="8">
        <f t="shared" si="6"/>
        <v>6500</v>
      </c>
    </row>
    <row r="577" spans="1:7" ht="21" customHeight="1" x14ac:dyDescent="0.25">
      <c r="A577" s="4" t="s">
        <v>147</v>
      </c>
      <c r="B577" s="5" t="s">
        <v>135</v>
      </c>
      <c r="C577" s="6" t="s">
        <v>24</v>
      </c>
      <c r="D577" s="6" t="s">
        <v>136</v>
      </c>
      <c r="E577" s="6" t="s">
        <v>148</v>
      </c>
      <c r="F577" s="7">
        <v>50</v>
      </c>
      <c r="G577" s="8">
        <f t="shared" si="6"/>
        <v>12500</v>
      </c>
    </row>
    <row r="578" spans="1:7" ht="21" customHeight="1" x14ac:dyDescent="0.25">
      <c r="A578" s="4" t="s">
        <v>149</v>
      </c>
      <c r="B578" s="5" t="s">
        <v>135</v>
      </c>
      <c r="C578" s="6" t="s">
        <v>150</v>
      </c>
      <c r="D578" s="6" t="s">
        <v>151</v>
      </c>
      <c r="E578" s="6" t="s">
        <v>152</v>
      </c>
      <c r="F578" s="7">
        <v>12</v>
      </c>
      <c r="G578" s="8">
        <f t="shared" si="6"/>
        <v>3000</v>
      </c>
    </row>
    <row r="579" spans="1:7" ht="21" customHeight="1" x14ac:dyDescent="0.25">
      <c r="A579" s="4" t="s">
        <v>153</v>
      </c>
      <c r="B579" s="5" t="s">
        <v>135</v>
      </c>
      <c r="C579" s="6" t="s">
        <v>150</v>
      </c>
      <c r="D579" s="6" t="s">
        <v>141</v>
      </c>
      <c r="E579" s="6" t="s">
        <v>154</v>
      </c>
      <c r="F579" s="7">
        <v>5</v>
      </c>
      <c r="G579" s="8">
        <f t="shared" si="6"/>
        <v>1250</v>
      </c>
    </row>
    <row r="580" spans="1:7" ht="21" customHeight="1" x14ac:dyDescent="0.25">
      <c r="A580" s="4" t="s">
        <v>155</v>
      </c>
      <c r="B580" s="5" t="s">
        <v>135</v>
      </c>
      <c r="C580" s="6" t="s">
        <v>140</v>
      </c>
      <c r="D580" s="6" t="s">
        <v>144</v>
      </c>
      <c r="E580" s="6" t="s">
        <v>156</v>
      </c>
      <c r="F580" s="7">
        <v>50</v>
      </c>
      <c r="G580" s="8">
        <f t="shared" si="6"/>
        <v>12500</v>
      </c>
    </row>
    <row r="581" spans="1:7" ht="21" customHeight="1" x14ac:dyDescent="0.25">
      <c r="A581" s="4" t="s">
        <v>157</v>
      </c>
      <c r="B581" s="5" t="s">
        <v>135</v>
      </c>
      <c r="C581" s="6" t="s">
        <v>158</v>
      </c>
      <c r="D581" s="6" t="s">
        <v>159</v>
      </c>
      <c r="E581" s="6" t="s">
        <v>160</v>
      </c>
      <c r="F581" s="7">
        <v>50</v>
      </c>
      <c r="G581" s="8">
        <f t="shared" si="6"/>
        <v>12500</v>
      </c>
    </row>
    <row r="582" spans="1:7" ht="21" customHeight="1" x14ac:dyDescent="0.25">
      <c r="A582" s="4" t="s">
        <v>161</v>
      </c>
      <c r="B582" s="5" t="s">
        <v>135</v>
      </c>
      <c r="C582" s="6" t="s">
        <v>162</v>
      </c>
      <c r="D582" s="6" t="s">
        <v>21</v>
      </c>
      <c r="E582" s="6" t="s">
        <v>163</v>
      </c>
      <c r="F582" s="7">
        <v>11</v>
      </c>
      <c r="G582" s="8">
        <f t="shared" si="6"/>
        <v>2750</v>
      </c>
    </row>
    <row r="583" spans="1:7" ht="21" customHeight="1" x14ac:dyDescent="0.25">
      <c r="A583" s="4" t="s">
        <v>164</v>
      </c>
      <c r="B583" s="5" t="s">
        <v>135</v>
      </c>
      <c r="C583" s="6" t="s">
        <v>165</v>
      </c>
      <c r="D583" s="6" t="s">
        <v>166</v>
      </c>
      <c r="E583" s="6" t="s">
        <v>167</v>
      </c>
      <c r="F583" s="7">
        <v>23</v>
      </c>
      <c r="G583" s="8">
        <f t="shared" si="6"/>
        <v>5750</v>
      </c>
    </row>
    <row r="584" spans="1:7" ht="21" customHeight="1" x14ac:dyDescent="0.25">
      <c r="A584" s="4" t="s">
        <v>168</v>
      </c>
      <c r="B584" s="5" t="s">
        <v>135</v>
      </c>
      <c r="C584" s="6" t="s">
        <v>169</v>
      </c>
      <c r="D584" s="6" t="s">
        <v>76</v>
      </c>
      <c r="E584" s="6" t="s">
        <v>170</v>
      </c>
      <c r="F584" s="7">
        <v>20</v>
      </c>
      <c r="G584" s="8">
        <f t="shared" si="6"/>
        <v>5000</v>
      </c>
    </row>
    <row r="585" spans="1:7" ht="21" customHeight="1" x14ac:dyDescent="0.25">
      <c r="A585" s="4" t="s">
        <v>171</v>
      </c>
      <c r="B585" s="5" t="s">
        <v>135</v>
      </c>
      <c r="C585" s="6" t="s">
        <v>172</v>
      </c>
      <c r="D585" s="6" t="s">
        <v>165</v>
      </c>
      <c r="E585" s="6" t="s">
        <v>173</v>
      </c>
      <c r="F585" s="7">
        <v>7</v>
      </c>
      <c r="G585" s="8">
        <f t="shared" si="6"/>
        <v>1750</v>
      </c>
    </row>
    <row r="586" spans="1:7" ht="21" customHeight="1" x14ac:dyDescent="0.25">
      <c r="A586" s="4" t="s">
        <v>174</v>
      </c>
      <c r="B586" s="5" t="s">
        <v>135</v>
      </c>
      <c r="C586" s="6" t="s">
        <v>175</v>
      </c>
      <c r="D586" s="6" t="s">
        <v>176</v>
      </c>
      <c r="E586" s="6" t="s">
        <v>177</v>
      </c>
      <c r="F586" s="7">
        <v>8</v>
      </c>
      <c r="G586" s="8">
        <f t="shared" si="6"/>
        <v>2000</v>
      </c>
    </row>
    <row r="587" spans="1:7" ht="21" customHeight="1" x14ac:dyDescent="0.25">
      <c r="A587" s="4" t="s">
        <v>178</v>
      </c>
      <c r="B587" s="5" t="s">
        <v>135</v>
      </c>
      <c r="C587" s="6" t="s">
        <v>179</v>
      </c>
      <c r="D587" s="6" t="s">
        <v>140</v>
      </c>
      <c r="E587" s="6" t="s">
        <v>180</v>
      </c>
      <c r="F587" s="7">
        <v>30</v>
      </c>
      <c r="G587" s="8">
        <f t="shared" si="6"/>
        <v>7500</v>
      </c>
    </row>
    <row r="588" spans="1:7" ht="21" customHeight="1" x14ac:dyDescent="0.25">
      <c r="A588" s="4" t="s">
        <v>181</v>
      </c>
      <c r="B588" s="5" t="s">
        <v>135</v>
      </c>
      <c r="C588" s="6" t="s">
        <v>182</v>
      </c>
      <c r="D588" s="6" t="s">
        <v>183</v>
      </c>
      <c r="E588" s="6" t="s">
        <v>184</v>
      </c>
      <c r="F588" s="7">
        <v>48</v>
      </c>
      <c r="G588" s="8">
        <f t="shared" si="6"/>
        <v>12000</v>
      </c>
    </row>
    <row r="589" spans="1:7" ht="21" customHeight="1" x14ac:dyDescent="0.25">
      <c r="A589" s="4" t="s">
        <v>185</v>
      </c>
      <c r="B589" s="5" t="s">
        <v>186</v>
      </c>
      <c r="C589" s="6" t="s">
        <v>24</v>
      </c>
      <c r="D589" s="6" t="s">
        <v>98</v>
      </c>
      <c r="E589" s="6" t="s">
        <v>187</v>
      </c>
      <c r="F589" s="7">
        <v>50</v>
      </c>
      <c r="G589" s="8">
        <f t="shared" si="6"/>
        <v>12500</v>
      </c>
    </row>
    <row r="590" spans="1:7" ht="21" customHeight="1" x14ac:dyDescent="0.25">
      <c r="A590" s="4" t="s">
        <v>188</v>
      </c>
      <c r="B590" s="5" t="s">
        <v>186</v>
      </c>
      <c r="C590" s="6" t="s">
        <v>112</v>
      </c>
      <c r="D590" s="6" t="s">
        <v>189</v>
      </c>
      <c r="E590" s="6" t="s">
        <v>77</v>
      </c>
      <c r="F590" s="7">
        <v>7</v>
      </c>
      <c r="G590" s="8">
        <f t="shared" si="6"/>
        <v>1750</v>
      </c>
    </row>
    <row r="591" spans="1:7" ht="21" customHeight="1" x14ac:dyDescent="0.25">
      <c r="A591" s="4" t="s">
        <v>190</v>
      </c>
      <c r="B591" s="5" t="s">
        <v>186</v>
      </c>
      <c r="C591" s="6" t="s">
        <v>191</v>
      </c>
      <c r="D591" s="6" t="s">
        <v>21</v>
      </c>
      <c r="E591" s="6" t="s">
        <v>192</v>
      </c>
      <c r="F591" s="7">
        <v>50</v>
      </c>
      <c r="G591" s="8">
        <f t="shared" si="6"/>
        <v>12500</v>
      </c>
    </row>
    <row r="592" spans="1:7" ht="21" customHeight="1" x14ac:dyDescent="0.25">
      <c r="A592" s="4" t="s">
        <v>193</v>
      </c>
      <c r="B592" s="5" t="s">
        <v>186</v>
      </c>
      <c r="C592" s="6" t="s">
        <v>20</v>
      </c>
      <c r="D592" s="6" t="s">
        <v>194</v>
      </c>
      <c r="E592" s="6" t="s">
        <v>195</v>
      </c>
      <c r="F592" s="7">
        <v>18</v>
      </c>
      <c r="G592" s="8">
        <f t="shared" si="6"/>
        <v>4500</v>
      </c>
    </row>
    <row r="593" spans="1:7" ht="21" customHeight="1" x14ac:dyDescent="0.25">
      <c r="A593" s="4" t="s">
        <v>196</v>
      </c>
      <c r="B593" s="5" t="s">
        <v>186</v>
      </c>
      <c r="C593" s="6" t="s">
        <v>20</v>
      </c>
      <c r="D593" s="6" t="s">
        <v>194</v>
      </c>
      <c r="E593" s="6" t="s">
        <v>197</v>
      </c>
      <c r="F593" s="7">
        <v>17</v>
      </c>
      <c r="G593" s="8">
        <f t="shared" si="6"/>
        <v>4250</v>
      </c>
    </row>
    <row r="594" spans="1:7" ht="21" customHeight="1" x14ac:dyDescent="0.25">
      <c r="A594" s="4" t="s">
        <v>198</v>
      </c>
      <c r="B594" s="5" t="s">
        <v>186</v>
      </c>
      <c r="C594" s="6" t="s">
        <v>199</v>
      </c>
      <c r="D594" s="6" t="s">
        <v>200</v>
      </c>
      <c r="E594" s="6" t="s">
        <v>201</v>
      </c>
      <c r="F594" s="7">
        <v>6</v>
      </c>
      <c r="G594" s="8">
        <f t="shared" si="6"/>
        <v>1500</v>
      </c>
    </row>
    <row r="595" spans="1:7" ht="21" customHeight="1" x14ac:dyDescent="0.25">
      <c r="A595" s="4" t="s">
        <v>202</v>
      </c>
      <c r="B595" s="5" t="s">
        <v>186</v>
      </c>
      <c r="C595" s="6" t="s">
        <v>169</v>
      </c>
      <c r="D595" s="6" t="s">
        <v>59</v>
      </c>
      <c r="E595" s="6" t="s">
        <v>203</v>
      </c>
      <c r="F595" s="7">
        <v>20</v>
      </c>
      <c r="G595" s="8">
        <f t="shared" si="6"/>
        <v>5000</v>
      </c>
    </row>
    <row r="596" spans="1:7" ht="21" customHeight="1" x14ac:dyDescent="0.25">
      <c r="A596" s="4" t="s">
        <v>204</v>
      </c>
      <c r="B596" s="5" t="s">
        <v>186</v>
      </c>
      <c r="C596" s="6" t="s">
        <v>205</v>
      </c>
      <c r="D596" s="6" t="s">
        <v>206</v>
      </c>
      <c r="E596" s="6" t="s">
        <v>138</v>
      </c>
      <c r="F596" s="7">
        <v>15</v>
      </c>
      <c r="G596" s="8">
        <f t="shared" si="6"/>
        <v>3750</v>
      </c>
    </row>
    <row r="597" spans="1:7" ht="21" customHeight="1" x14ac:dyDescent="0.25">
      <c r="A597" s="4" t="s">
        <v>207</v>
      </c>
      <c r="B597" s="5" t="s">
        <v>186</v>
      </c>
      <c r="C597" s="6" t="s">
        <v>21</v>
      </c>
      <c r="D597" s="6" t="s">
        <v>208</v>
      </c>
      <c r="E597" s="6" t="s">
        <v>209</v>
      </c>
      <c r="F597" s="7">
        <v>14</v>
      </c>
      <c r="G597" s="8">
        <f t="shared" si="6"/>
        <v>3500</v>
      </c>
    </row>
    <row r="598" spans="1:7" ht="21" customHeight="1" x14ac:dyDescent="0.25">
      <c r="A598" s="4" t="s">
        <v>210</v>
      </c>
      <c r="B598" s="5" t="s">
        <v>186</v>
      </c>
      <c r="C598" s="6" t="s">
        <v>21</v>
      </c>
      <c r="D598" s="6" t="s">
        <v>37</v>
      </c>
      <c r="E598" s="6" t="s">
        <v>211</v>
      </c>
      <c r="F598" s="7">
        <v>37</v>
      </c>
      <c r="G598" s="8">
        <f t="shared" si="6"/>
        <v>9250</v>
      </c>
    </row>
    <row r="599" spans="1:7" ht="21" customHeight="1" x14ac:dyDescent="0.25">
      <c r="A599" s="4" t="s">
        <v>212</v>
      </c>
      <c r="B599" s="5" t="s">
        <v>186</v>
      </c>
      <c r="C599" s="6" t="s">
        <v>21</v>
      </c>
      <c r="D599" s="6" t="s">
        <v>213</v>
      </c>
      <c r="E599" s="6" t="s">
        <v>214</v>
      </c>
      <c r="F599" s="7">
        <v>45</v>
      </c>
      <c r="G599" s="8">
        <f t="shared" si="6"/>
        <v>11250</v>
      </c>
    </row>
    <row r="600" spans="1:7" ht="21" customHeight="1" x14ac:dyDescent="0.25">
      <c r="A600" s="4" t="s">
        <v>215</v>
      </c>
      <c r="B600" s="5" t="s">
        <v>186</v>
      </c>
      <c r="C600" s="6" t="s">
        <v>47</v>
      </c>
      <c r="D600" s="6" t="s">
        <v>199</v>
      </c>
      <c r="E600" s="6" t="s">
        <v>216</v>
      </c>
      <c r="F600" s="7">
        <v>14</v>
      </c>
      <c r="G600" s="8">
        <f t="shared" si="6"/>
        <v>3500</v>
      </c>
    </row>
    <row r="601" spans="1:7" ht="21" customHeight="1" x14ac:dyDescent="0.25">
      <c r="A601" s="4" t="s">
        <v>217</v>
      </c>
      <c r="B601" s="5" t="s">
        <v>186</v>
      </c>
      <c r="C601" s="6" t="s">
        <v>59</v>
      </c>
      <c r="D601" s="6" t="s">
        <v>218</v>
      </c>
      <c r="E601" s="6" t="s">
        <v>214</v>
      </c>
      <c r="F601" s="7">
        <v>18</v>
      </c>
      <c r="G601" s="8">
        <f t="shared" si="6"/>
        <v>4500</v>
      </c>
    </row>
    <row r="602" spans="1:7" ht="21" customHeight="1" x14ac:dyDescent="0.25">
      <c r="A602" s="4" t="s">
        <v>219</v>
      </c>
      <c r="B602" s="5" t="s">
        <v>186</v>
      </c>
      <c r="C602" s="6" t="s">
        <v>220</v>
      </c>
      <c r="D602" s="6" t="s">
        <v>24</v>
      </c>
      <c r="E602" s="6" t="s">
        <v>221</v>
      </c>
      <c r="F602" s="7">
        <v>50</v>
      </c>
      <c r="G602" s="8">
        <f t="shared" si="6"/>
        <v>12500</v>
      </c>
    </row>
    <row r="603" spans="1:7" ht="21" customHeight="1" x14ac:dyDescent="0.25">
      <c r="A603" s="4" t="s">
        <v>222</v>
      </c>
      <c r="B603" s="5" t="s">
        <v>186</v>
      </c>
      <c r="C603" s="6" t="s">
        <v>223</v>
      </c>
      <c r="D603" s="6" t="s">
        <v>224</v>
      </c>
      <c r="E603" s="6" t="s">
        <v>225</v>
      </c>
      <c r="F603" s="7">
        <v>10</v>
      </c>
      <c r="G603" s="8">
        <f t="shared" si="6"/>
        <v>2500</v>
      </c>
    </row>
    <row r="604" spans="1:7" ht="21" customHeight="1" x14ac:dyDescent="0.25">
      <c r="A604" s="4" t="s">
        <v>226</v>
      </c>
      <c r="B604" s="5" t="s">
        <v>186</v>
      </c>
      <c r="C604" s="6" t="s">
        <v>199</v>
      </c>
      <c r="D604" s="6" t="s">
        <v>227</v>
      </c>
      <c r="E604" s="6" t="s">
        <v>228</v>
      </c>
      <c r="F604" s="7">
        <v>24</v>
      </c>
      <c r="G604" s="8">
        <f t="shared" si="6"/>
        <v>6000</v>
      </c>
    </row>
    <row r="605" spans="1:7" ht="21" customHeight="1" x14ac:dyDescent="0.25">
      <c r="A605" s="4" t="s">
        <v>229</v>
      </c>
      <c r="B605" s="5" t="s">
        <v>186</v>
      </c>
      <c r="C605" s="6" t="s">
        <v>230</v>
      </c>
      <c r="D605" s="6" t="s">
        <v>223</v>
      </c>
      <c r="E605" s="6" t="s">
        <v>231</v>
      </c>
      <c r="F605" s="7">
        <v>11</v>
      </c>
      <c r="G605" s="8">
        <f t="shared" si="6"/>
        <v>2750</v>
      </c>
    </row>
    <row r="606" spans="1:7" ht="21" customHeight="1" x14ac:dyDescent="0.25">
      <c r="A606" s="4" t="s">
        <v>232</v>
      </c>
      <c r="B606" s="5" t="s">
        <v>186</v>
      </c>
      <c r="C606" s="6" t="s">
        <v>24</v>
      </c>
      <c r="D606" s="6" t="s">
        <v>136</v>
      </c>
      <c r="E606" s="6" t="s">
        <v>233</v>
      </c>
      <c r="F606" s="7">
        <v>37</v>
      </c>
      <c r="G606" s="8">
        <f t="shared" si="6"/>
        <v>9250</v>
      </c>
    </row>
    <row r="607" spans="1:7" ht="21" customHeight="1" x14ac:dyDescent="0.25">
      <c r="A607" s="4" t="s">
        <v>234</v>
      </c>
      <c r="B607" s="5" t="s">
        <v>186</v>
      </c>
      <c r="C607" s="6" t="s">
        <v>235</v>
      </c>
      <c r="D607" s="6" t="s">
        <v>98</v>
      </c>
      <c r="E607" s="6" t="s">
        <v>236</v>
      </c>
      <c r="F607" s="7">
        <v>28</v>
      </c>
      <c r="G607" s="8">
        <f t="shared" si="6"/>
        <v>7000</v>
      </c>
    </row>
    <row r="608" spans="1:7" ht="21" customHeight="1" x14ac:dyDescent="0.25">
      <c r="A608" s="4" t="s">
        <v>237</v>
      </c>
      <c r="B608" s="5" t="s">
        <v>186</v>
      </c>
      <c r="C608" s="6" t="s">
        <v>230</v>
      </c>
      <c r="D608" s="6" t="s">
        <v>223</v>
      </c>
      <c r="E608" s="6" t="s">
        <v>195</v>
      </c>
      <c r="F608" s="7">
        <v>50</v>
      </c>
      <c r="G608" s="8">
        <f t="shared" si="6"/>
        <v>12500</v>
      </c>
    </row>
    <row r="609" spans="1:7" ht="21" customHeight="1" x14ac:dyDescent="0.25">
      <c r="A609" s="4" t="s">
        <v>238</v>
      </c>
      <c r="B609" s="5" t="s">
        <v>186</v>
      </c>
      <c r="C609" s="6" t="s">
        <v>24</v>
      </c>
      <c r="D609" s="6" t="s">
        <v>239</v>
      </c>
      <c r="E609" s="6" t="s">
        <v>240</v>
      </c>
      <c r="F609" s="7">
        <v>10</v>
      </c>
      <c r="G609" s="8">
        <f t="shared" si="6"/>
        <v>2500</v>
      </c>
    </row>
    <row r="610" spans="1:7" ht="21" customHeight="1" x14ac:dyDescent="0.25">
      <c r="A610" s="4" t="s">
        <v>241</v>
      </c>
      <c r="B610" s="5" t="s">
        <v>186</v>
      </c>
      <c r="C610" s="6" t="s">
        <v>242</v>
      </c>
      <c r="D610" s="6" t="s">
        <v>183</v>
      </c>
      <c r="E610" s="6" t="s">
        <v>243</v>
      </c>
      <c r="F610" s="7">
        <v>47</v>
      </c>
      <c r="G610" s="8">
        <f t="shared" si="6"/>
        <v>11750</v>
      </c>
    </row>
    <row r="611" spans="1:7" ht="21" customHeight="1" x14ac:dyDescent="0.25">
      <c r="A611" s="4" t="s">
        <v>244</v>
      </c>
      <c r="B611" s="5" t="s">
        <v>186</v>
      </c>
      <c r="C611" s="6" t="s">
        <v>245</v>
      </c>
      <c r="D611" s="6" t="s">
        <v>246</v>
      </c>
      <c r="E611" s="6" t="s">
        <v>247</v>
      </c>
      <c r="F611" s="7">
        <v>19</v>
      </c>
      <c r="G611" s="8">
        <f t="shared" si="6"/>
        <v>4750</v>
      </c>
    </row>
    <row r="612" spans="1:7" ht="21" customHeight="1" x14ac:dyDescent="0.25">
      <c r="A612" s="4" t="s">
        <v>248</v>
      </c>
      <c r="B612" s="5" t="s">
        <v>186</v>
      </c>
      <c r="C612" s="6" t="s">
        <v>46</v>
      </c>
      <c r="D612" s="6" t="s">
        <v>21</v>
      </c>
      <c r="E612" s="6" t="s">
        <v>249</v>
      </c>
      <c r="F612" s="7">
        <v>18</v>
      </c>
      <c r="G612" s="8">
        <f t="shared" si="6"/>
        <v>4500</v>
      </c>
    </row>
    <row r="613" spans="1:7" ht="21" customHeight="1" x14ac:dyDescent="0.25">
      <c r="A613" s="4" t="s">
        <v>250</v>
      </c>
      <c r="B613" s="5" t="s">
        <v>186</v>
      </c>
      <c r="C613" s="6" t="s">
        <v>179</v>
      </c>
      <c r="D613" s="6" t="s">
        <v>59</v>
      </c>
      <c r="E613" s="6" t="s">
        <v>138</v>
      </c>
      <c r="F613" s="7">
        <v>13</v>
      </c>
      <c r="G613" s="8">
        <f t="shared" si="6"/>
        <v>3250</v>
      </c>
    </row>
    <row r="614" spans="1:7" ht="21" customHeight="1" x14ac:dyDescent="0.25">
      <c r="A614" s="4" t="s">
        <v>251</v>
      </c>
      <c r="B614" s="5" t="s">
        <v>186</v>
      </c>
      <c r="C614" s="6" t="s">
        <v>252</v>
      </c>
      <c r="D614" s="6" t="s">
        <v>252</v>
      </c>
      <c r="E614" s="6" t="s">
        <v>253</v>
      </c>
      <c r="F614" s="7">
        <v>33</v>
      </c>
      <c r="G614" s="8">
        <f t="shared" si="6"/>
        <v>8250</v>
      </c>
    </row>
    <row r="615" spans="1:7" ht="21" customHeight="1" x14ac:dyDescent="0.25">
      <c r="A615" s="4" t="s">
        <v>254</v>
      </c>
      <c r="B615" s="5" t="s">
        <v>186</v>
      </c>
      <c r="C615" s="6" t="s">
        <v>255</v>
      </c>
      <c r="D615" s="6" t="s">
        <v>47</v>
      </c>
      <c r="E615" s="6" t="s">
        <v>214</v>
      </c>
      <c r="F615" s="7">
        <v>15</v>
      </c>
      <c r="G615" s="8">
        <f t="shared" si="6"/>
        <v>3750</v>
      </c>
    </row>
    <row r="616" spans="1:7" ht="21" customHeight="1" x14ac:dyDescent="0.25">
      <c r="A616" s="4" t="s">
        <v>256</v>
      </c>
      <c r="B616" s="5" t="s">
        <v>186</v>
      </c>
      <c r="C616" s="6" t="s">
        <v>47</v>
      </c>
      <c r="D616" s="6" t="s">
        <v>242</v>
      </c>
      <c r="E616" s="6" t="s">
        <v>257</v>
      </c>
      <c r="F616" s="7">
        <v>20</v>
      </c>
      <c r="G616" s="8">
        <f t="shared" si="6"/>
        <v>5000</v>
      </c>
    </row>
    <row r="617" spans="1:7" ht="21" customHeight="1" x14ac:dyDescent="0.25">
      <c r="A617" s="4" t="s">
        <v>258</v>
      </c>
      <c r="B617" s="5" t="s">
        <v>186</v>
      </c>
      <c r="C617" s="6" t="s">
        <v>208</v>
      </c>
      <c r="D617" s="6" t="s">
        <v>223</v>
      </c>
      <c r="E617" s="6" t="s">
        <v>259</v>
      </c>
      <c r="F617" s="7">
        <v>22</v>
      </c>
      <c r="G617" s="8">
        <f t="shared" si="6"/>
        <v>5500</v>
      </c>
    </row>
    <row r="618" spans="1:7" ht="21" customHeight="1" x14ac:dyDescent="0.25">
      <c r="A618" s="4" t="s">
        <v>260</v>
      </c>
      <c r="B618" s="5" t="s">
        <v>186</v>
      </c>
      <c r="C618" s="6" t="s">
        <v>261</v>
      </c>
      <c r="D618" s="6" t="s">
        <v>191</v>
      </c>
      <c r="E618" s="6" t="s">
        <v>228</v>
      </c>
      <c r="F618" s="7">
        <v>32</v>
      </c>
      <c r="G618" s="8">
        <f t="shared" si="6"/>
        <v>8000</v>
      </c>
    </row>
    <row r="619" spans="1:7" ht="21" customHeight="1" x14ac:dyDescent="0.25">
      <c r="A619" s="4" t="s">
        <v>262</v>
      </c>
      <c r="B619" s="5" t="s">
        <v>186</v>
      </c>
      <c r="C619" s="6" t="s">
        <v>263</v>
      </c>
      <c r="D619" s="6" t="s">
        <v>264</v>
      </c>
      <c r="E619" s="6" t="s">
        <v>265</v>
      </c>
      <c r="F619" s="7">
        <v>7</v>
      </c>
      <c r="G619" s="8">
        <f t="shared" si="6"/>
        <v>1750</v>
      </c>
    </row>
    <row r="620" spans="1:7" ht="21" customHeight="1" x14ac:dyDescent="0.25">
      <c r="A620" s="4" t="s">
        <v>266</v>
      </c>
      <c r="B620" s="5" t="s">
        <v>267</v>
      </c>
      <c r="C620" s="6" t="s">
        <v>227</v>
      </c>
      <c r="D620" s="6" t="s">
        <v>268</v>
      </c>
      <c r="E620" s="6" t="s">
        <v>163</v>
      </c>
      <c r="F620" s="7">
        <v>37</v>
      </c>
      <c r="G620" s="8">
        <f t="shared" si="6"/>
        <v>9250</v>
      </c>
    </row>
    <row r="621" spans="1:7" ht="21" customHeight="1" x14ac:dyDescent="0.25">
      <c r="A621" s="4" t="s">
        <v>269</v>
      </c>
      <c r="B621" s="5" t="s">
        <v>267</v>
      </c>
      <c r="C621" s="6" t="s">
        <v>270</v>
      </c>
      <c r="D621" s="6" t="s">
        <v>47</v>
      </c>
      <c r="E621" s="6" t="s">
        <v>271</v>
      </c>
      <c r="F621" s="7">
        <v>19</v>
      </c>
      <c r="G621" s="8">
        <f t="shared" si="6"/>
        <v>4750</v>
      </c>
    </row>
    <row r="622" spans="1:7" ht="21" customHeight="1" x14ac:dyDescent="0.25">
      <c r="A622" s="4" t="s">
        <v>272</v>
      </c>
      <c r="B622" s="5" t="s">
        <v>267</v>
      </c>
      <c r="C622" s="6" t="s">
        <v>109</v>
      </c>
      <c r="D622" s="6" t="s">
        <v>273</v>
      </c>
      <c r="E622" s="6" t="s">
        <v>274</v>
      </c>
      <c r="F622" s="7">
        <v>41</v>
      </c>
      <c r="G622" s="8">
        <f t="shared" si="6"/>
        <v>10250</v>
      </c>
    </row>
    <row r="623" spans="1:7" ht="21" customHeight="1" x14ac:dyDescent="0.25">
      <c r="A623" s="4" t="s">
        <v>275</v>
      </c>
      <c r="B623" s="5" t="s">
        <v>267</v>
      </c>
      <c r="C623" s="6" t="s">
        <v>37</v>
      </c>
      <c r="D623" s="6" t="s">
        <v>276</v>
      </c>
      <c r="E623" s="6" t="s">
        <v>277</v>
      </c>
      <c r="F623" s="7">
        <v>27</v>
      </c>
      <c r="G623" s="8">
        <f t="shared" si="6"/>
        <v>6750</v>
      </c>
    </row>
    <row r="624" spans="1:7" ht="21" customHeight="1" x14ac:dyDescent="0.25">
      <c r="A624" s="4" t="s">
        <v>278</v>
      </c>
      <c r="B624" s="5" t="s">
        <v>267</v>
      </c>
      <c r="C624" s="6" t="s">
        <v>21</v>
      </c>
      <c r="D624" s="6" t="s">
        <v>37</v>
      </c>
      <c r="E624" s="6" t="s">
        <v>279</v>
      </c>
      <c r="F624" s="7">
        <v>21</v>
      </c>
      <c r="G624" s="8">
        <f t="shared" ref="G624:G723" si="7">F624*250</f>
        <v>5250</v>
      </c>
    </row>
    <row r="625" spans="1:7" ht="21" customHeight="1" x14ac:dyDescent="0.25">
      <c r="A625" s="4" t="s">
        <v>280</v>
      </c>
      <c r="B625" s="5" t="s">
        <v>267</v>
      </c>
      <c r="C625" s="6" t="s">
        <v>99</v>
      </c>
      <c r="D625" s="6" t="s">
        <v>159</v>
      </c>
      <c r="E625" s="6" t="s">
        <v>281</v>
      </c>
      <c r="F625" s="7">
        <v>30</v>
      </c>
      <c r="G625" s="8">
        <f t="shared" si="7"/>
        <v>7500</v>
      </c>
    </row>
    <row r="626" spans="1:7" ht="21" customHeight="1" x14ac:dyDescent="0.25">
      <c r="A626" s="4" t="s">
        <v>282</v>
      </c>
      <c r="B626" s="5" t="s">
        <v>267</v>
      </c>
      <c r="C626" s="6" t="s">
        <v>273</v>
      </c>
      <c r="D626" s="6" t="s">
        <v>159</v>
      </c>
      <c r="E626" s="6" t="s">
        <v>283</v>
      </c>
      <c r="F626" s="7">
        <v>16</v>
      </c>
      <c r="G626" s="8">
        <f t="shared" si="7"/>
        <v>4000</v>
      </c>
    </row>
    <row r="627" spans="1:7" ht="21" customHeight="1" x14ac:dyDescent="0.25">
      <c r="A627" s="4" t="s">
        <v>284</v>
      </c>
      <c r="B627" s="5" t="s">
        <v>267</v>
      </c>
      <c r="C627" s="6" t="s">
        <v>235</v>
      </c>
      <c r="D627" s="6" t="s">
        <v>37</v>
      </c>
      <c r="E627" s="6" t="s">
        <v>285</v>
      </c>
      <c r="F627" s="7">
        <v>29</v>
      </c>
      <c r="G627" s="8">
        <f t="shared" si="7"/>
        <v>7250</v>
      </c>
    </row>
    <row r="628" spans="1:7" ht="21" customHeight="1" x14ac:dyDescent="0.25">
      <c r="A628" s="4" t="s">
        <v>286</v>
      </c>
      <c r="B628" s="5" t="s">
        <v>267</v>
      </c>
      <c r="C628" s="6" t="s">
        <v>287</v>
      </c>
      <c r="D628" s="6" t="s">
        <v>175</v>
      </c>
      <c r="E628" s="6" t="s">
        <v>288</v>
      </c>
      <c r="F628" s="7">
        <v>10</v>
      </c>
      <c r="G628" s="8">
        <f t="shared" si="7"/>
        <v>2500</v>
      </c>
    </row>
    <row r="629" spans="1:7" ht="21" customHeight="1" x14ac:dyDescent="0.25">
      <c r="A629" s="4" t="s">
        <v>289</v>
      </c>
      <c r="B629" s="5" t="s">
        <v>267</v>
      </c>
      <c r="C629" s="6" t="s">
        <v>290</v>
      </c>
      <c r="D629" s="6" t="s">
        <v>59</v>
      </c>
      <c r="E629" s="6" t="s">
        <v>259</v>
      </c>
      <c r="F629" s="7">
        <v>34</v>
      </c>
      <c r="G629" s="8">
        <f t="shared" si="7"/>
        <v>8500</v>
      </c>
    </row>
    <row r="630" spans="1:7" ht="21" customHeight="1" x14ac:dyDescent="0.25">
      <c r="A630" s="4" t="s">
        <v>291</v>
      </c>
      <c r="B630" s="5" t="s">
        <v>267</v>
      </c>
      <c r="C630" s="6" t="s">
        <v>50</v>
      </c>
      <c r="D630" s="6" t="s">
        <v>292</v>
      </c>
      <c r="E630" s="6" t="s">
        <v>293</v>
      </c>
      <c r="F630" s="7">
        <v>4</v>
      </c>
      <c r="G630" s="8">
        <f t="shared" si="7"/>
        <v>1000</v>
      </c>
    </row>
    <row r="631" spans="1:7" ht="21" customHeight="1" x14ac:dyDescent="0.25">
      <c r="A631" s="4" t="s">
        <v>294</v>
      </c>
      <c r="B631" s="5" t="s">
        <v>267</v>
      </c>
      <c r="C631" s="6" t="s">
        <v>179</v>
      </c>
      <c r="D631" s="6" t="s">
        <v>21</v>
      </c>
      <c r="E631" s="6" t="s">
        <v>295</v>
      </c>
      <c r="F631" s="7">
        <v>43</v>
      </c>
      <c r="G631" s="8">
        <f t="shared" si="7"/>
        <v>10750</v>
      </c>
    </row>
    <row r="632" spans="1:7" ht="21" customHeight="1" x14ac:dyDescent="0.25">
      <c r="A632" s="4" t="s">
        <v>296</v>
      </c>
      <c r="B632" s="5" t="s">
        <v>267</v>
      </c>
      <c r="C632" s="6" t="s">
        <v>75</v>
      </c>
      <c r="D632" s="6" t="s">
        <v>70</v>
      </c>
      <c r="E632" s="6" t="s">
        <v>297</v>
      </c>
      <c r="F632" s="7">
        <v>43</v>
      </c>
      <c r="G632" s="8">
        <f t="shared" si="7"/>
        <v>10750</v>
      </c>
    </row>
    <row r="633" spans="1:7" ht="21" customHeight="1" x14ac:dyDescent="0.25">
      <c r="A633" s="4" t="s">
        <v>298</v>
      </c>
      <c r="B633" s="5" t="s">
        <v>267</v>
      </c>
      <c r="C633" s="6" t="s">
        <v>75</v>
      </c>
      <c r="D633" s="6" t="s">
        <v>299</v>
      </c>
      <c r="E633" s="6" t="s">
        <v>300</v>
      </c>
      <c r="F633" s="7">
        <v>19</v>
      </c>
      <c r="G633" s="8">
        <f t="shared" si="7"/>
        <v>4750</v>
      </c>
    </row>
    <row r="634" spans="1:7" ht="21" customHeight="1" x14ac:dyDescent="0.25">
      <c r="A634" s="4" t="s">
        <v>301</v>
      </c>
      <c r="B634" s="5" t="s">
        <v>267</v>
      </c>
      <c r="C634" s="6" t="s">
        <v>175</v>
      </c>
      <c r="D634" s="6" t="s">
        <v>21</v>
      </c>
      <c r="E634" s="6" t="s">
        <v>302</v>
      </c>
      <c r="F634" s="7">
        <v>23</v>
      </c>
      <c r="G634" s="8">
        <f t="shared" si="7"/>
        <v>5750</v>
      </c>
    </row>
    <row r="635" spans="1:7" ht="21" customHeight="1" x14ac:dyDescent="0.25">
      <c r="A635" s="4" t="s">
        <v>303</v>
      </c>
      <c r="B635" s="5" t="s">
        <v>267</v>
      </c>
      <c r="C635" s="6" t="s">
        <v>304</v>
      </c>
      <c r="D635" s="6" t="s">
        <v>304</v>
      </c>
      <c r="E635" s="6" t="s">
        <v>305</v>
      </c>
      <c r="F635" s="7">
        <v>24</v>
      </c>
      <c r="G635" s="8">
        <f t="shared" si="7"/>
        <v>6000</v>
      </c>
    </row>
    <row r="636" spans="1:7" ht="21" customHeight="1" x14ac:dyDescent="0.25">
      <c r="A636" s="4" t="s">
        <v>306</v>
      </c>
      <c r="B636" s="5" t="s">
        <v>267</v>
      </c>
      <c r="C636" s="6" t="s">
        <v>307</v>
      </c>
      <c r="D636" s="6" t="s">
        <v>308</v>
      </c>
      <c r="E636" s="6" t="s">
        <v>309</v>
      </c>
      <c r="F636" s="7">
        <v>15</v>
      </c>
      <c r="G636" s="8">
        <f t="shared" si="7"/>
        <v>3750</v>
      </c>
    </row>
    <row r="637" spans="1:7" ht="21" customHeight="1" x14ac:dyDescent="0.25">
      <c r="A637" s="4" t="s">
        <v>310</v>
      </c>
      <c r="B637" s="5" t="s">
        <v>267</v>
      </c>
      <c r="C637" s="6" t="s">
        <v>311</v>
      </c>
      <c r="D637" s="6" t="s">
        <v>172</v>
      </c>
      <c r="E637" s="6" t="s">
        <v>312</v>
      </c>
      <c r="F637" s="7">
        <v>50</v>
      </c>
      <c r="G637" s="8">
        <f t="shared" si="7"/>
        <v>12500</v>
      </c>
    </row>
    <row r="638" spans="1:7" ht="21" customHeight="1" x14ac:dyDescent="0.25">
      <c r="A638" s="4" t="s">
        <v>313</v>
      </c>
      <c r="B638" s="5" t="s">
        <v>267</v>
      </c>
      <c r="C638" s="6" t="s">
        <v>314</v>
      </c>
      <c r="D638" s="6" t="s">
        <v>112</v>
      </c>
      <c r="E638" s="6" t="s">
        <v>315</v>
      </c>
      <c r="F638" s="7">
        <v>25</v>
      </c>
      <c r="G638" s="8">
        <f t="shared" si="7"/>
        <v>6250</v>
      </c>
    </row>
    <row r="639" spans="1:7" ht="21" customHeight="1" x14ac:dyDescent="0.25">
      <c r="A639" s="4" t="s">
        <v>316</v>
      </c>
      <c r="B639" s="5" t="s">
        <v>267</v>
      </c>
      <c r="C639" s="6" t="s">
        <v>317</v>
      </c>
      <c r="D639" s="6" t="s">
        <v>318</v>
      </c>
      <c r="E639" s="6" t="s">
        <v>14</v>
      </c>
      <c r="F639" s="7">
        <v>16</v>
      </c>
      <c r="G639" s="8">
        <f t="shared" si="7"/>
        <v>4000</v>
      </c>
    </row>
    <row r="640" spans="1:7" ht="21" customHeight="1" x14ac:dyDescent="0.25">
      <c r="A640" s="4" t="s">
        <v>319</v>
      </c>
      <c r="B640" s="5" t="s">
        <v>267</v>
      </c>
      <c r="C640" s="6" t="s">
        <v>320</v>
      </c>
      <c r="D640" s="6" t="s">
        <v>227</v>
      </c>
      <c r="E640" s="6" t="s">
        <v>321</v>
      </c>
      <c r="F640" s="7">
        <v>50</v>
      </c>
      <c r="G640" s="8">
        <f t="shared" si="7"/>
        <v>12500</v>
      </c>
    </row>
    <row r="641" spans="1:7" ht="21" customHeight="1" x14ac:dyDescent="0.25">
      <c r="A641" s="4" t="s">
        <v>322</v>
      </c>
      <c r="B641" s="5" t="s">
        <v>267</v>
      </c>
      <c r="C641" s="6" t="s">
        <v>323</v>
      </c>
      <c r="D641" s="6" t="s">
        <v>199</v>
      </c>
      <c r="E641" s="6" t="s">
        <v>324</v>
      </c>
      <c r="F641" s="7">
        <v>11</v>
      </c>
      <c r="G641" s="8">
        <f t="shared" si="7"/>
        <v>2750</v>
      </c>
    </row>
    <row r="642" spans="1:7" ht="21" customHeight="1" x14ac:dyDescent="0.25">
      <c r="A642" s="4" t="s">
        <v>325</v>
      </c>
      <c r="B642" s="5" t="s">
        <v>267</v>
      </c>
      <c r="C642" s="6" t="s">
        <v>287</v>
      </c>
      <c r="D642" s="6" t="s">
        <v>326</v>
      </c>
      <c r="E642" s="6" t="s">
        <v>327</v>
      </c>
      <c r="F642" s="7">
        <v>12</v>
      </c>
      <c r="G642" s="8">
        <f t="shared" si="7"/>
        <v>3000</v>
      </c>
    </row>
    <row r="643" spans="1:7" ht="21" customHeight="1" x14ac:dyDescent="0.25">
      <c r="A643" s="4" t="s">
        <v>328</v>
      </c>
      <c r="B643" s="5" t="s">
        <v>267</v>
      </c>
      <c r="C643" s="6" t="s">
        <v>21</v>
      </c>
      <c r="D643" s="6" t="s">
        <v>59</v>
      </c>
      <c r="E643" s="6" t="s">
        <v>329</v>
      </c>
      <c r="F643" s="7">
        <v>50</v>
      </c>
      <c r="G643" s="8">
        <f t="shared" si="7"/>
        <v>12500</v>
      </c>
    </row>
    <row r="644" spans="1:7" ht="21" customHeight="1" x14ac:dyDescent="0.25">
      <c r="A644" s="4" t="s">
        <v>330</v>
      </c>
      <c r="B644" s="5" t="s">
        <v>267</v>
      </c>
      <c r="C644" s="6" t="s">
        <v>331</v>
      </c>
      <c r="D644" s="6" t="s">
        <v>332</v>
      </c>
      <c r="E644" s="6" t="s">
        <v>333</v>
      </c>
      <c r="F644" s="7">
        <v>50</v>
      </c>
      <c r="G644" s="8">
        <f t="shared" si="7"/>
        <v>12500</v>
      </c>
    </row>
    <row r="645" spans="1:7" ht="21" customHeight="1" x14ac:dyDescent="0.25">
      <c r="A645" s="4" t="s">
        <v>334</v>
      </c>
      <c r="B645" s="5" t="s">
        <v>267</v>
      </c>
      <c r="C645" s="6" t="s">
        <v>287</v>
      </c>
      <c r="D645" s="6" t="s">
        <v>224</v>
      </c>
      <c r="E645" s="6" t="s">
        <v>288</v>
      </c>
      <c r="F645" s="7">
        <v>27</v>
      </c>
      <c r="G645" s="8">
        <f t="shared" si="7"/>
        <v>6750</v>
      </c>
    </row>
    <row r="646" spans="1:7" ht="21" customHeight="1" x14ac:dyDescent="0.25">
      <c r="A646" s="4" t="s">
        <v>335</v>
      </c>
      <c r="B646" s="5" t="s">
        <v>267</v>
      </c>
      <c r="C646" s="6" t="s">
        <v>179</v>
      </c>
      <c r="D646" s="6" t="s">
        <v>75</v>
      </c>
      <c r="E646" s="6" t="s">
        <v>336</v>
      </c>
      <c r="F646" s="7">
        <v>50</v>
      </c>
      <c r="G646" s="8">
        <f t="shared" si="7"/>
        <v>12500</v>
      </c>
    </row>
    <row r="647" spans="1:7" ht="21" customHeight="1" x14ac:dyDescent="0.25">
      <c r="A647" s="4" t="s">
        <v>337</v>
      </c>
      <c r="B647" s="5" t="s">
        <v>267</v>
      </c>
      <c r="C647" s="6" t="s">
        <v>179</v>
      </c>
      <c r="D647" s="6" t="s">
        <v>75</v>
      </c>
      <c r="E647" s="6" t="s">
        <v>338</v>
      </c>
      <c r="F647" s="7">
        <v>26</v>
      </c>
      <c r="G647" s="8">
        <f t="shared" si="7"/>
        <v>6500</v>
      </c>
    </row>
    <row r="648" spans="1:7" ht="21" customHeight="1" x14ac:dyDescent="0.25">
      <c r="A648" s="4" t="s">
        <v>339</v>
      </c>
      <c r="B648" s="5" t="s">
        <v>267</v>
      </c>
      <c r="C648" s="6" t="s">
        <v>179</v>
      </c>
      <c r="D648" s="6" t="s">
        <v>340</v>
      </c>
      <c r="E648" s="6" t="s">
        <v>228</v>
      </c>
      <c r="F648" s="7">
        <v>50</v>
      </c>
      <c r="G648" s="8">
        <f t="shared" si="7"/>
        <v>12500</v>
      </c>
    </row>
    <row r="649" spans="1:7" ht="21" customHeight="1" x14ac:dyDescent="0.25">
      <c r="A649" s="4" t="s">
        <v>341</v>
      </c>
      <c r="B649" s="5" t="s">
        <v>267</v>
      </c>
      <c r="C649" s="6" t="s">
        <v>172</v>
      </c>
      <c r="D649" s="6" t="s">
        <v>314</v>
      </c>
      <c r="E649" s="6" t="s">
        <v>342</v>
      </c>
      <c r="F649" s="7">
        <v>6</v>
      </c>
      <c r="G649" s="8">
        <f t="shared" si="7"/>
        <v>1500</v>
      </c>
    </row>
    <row r="650" spans="1:7" ht="21" customHeight="1" x14ac:dyDescent="0.25">
      <c r="A650" s="4" t="s">
        <v>343</v>
      </c>
      <c r="B650" s="5" t="s">
        <v>267</v>
      </c>
      <c r="C650" s="6" t="s">
        <v>344</v>
      </c>
      <c r="D650" s="6" t="s">
        <v>172</v>
      </c>
      <c r="E650" s="6" t="s">
        <v>345</v>
      </c>
      <c r="F650" s="7">
        <v>29</v>
      </c>
      <c r="G650" s="8">
        <f t="shared" si="7"/>
        <v>7250</v>
      </c>
    </row>
    <row r="651" spans="1:7" ht="21" customHeight="1" x14ac:dyDescent="0.25">
      <c r="A651" s="4" t="s">
        <v>346</v>
      </c>
      <c r="B651" s="5" t="s">
        <v>267</v>
      </c>
      <c r="C651" s="6" t="s">
        <v>179</v>
      </c>
      <c r="D651" s="6" t="s">
        <v>239</v>
      </c>
      <c r="E651" s="6" t="s">
        <v>327</v>
      </c>
      <c r="F651" s="7">
        <v>11</v>
      </c>
      <c r="G651" s="8">
        <f t="shared" si="7"/>
        <v>2750</v>
      </c>
    </row>
    <row r="652" spans="1:7" ht="21" customHeight="1" x14ac:dyDescent="0.25">
      <c r="A652" s="4" t="s">
        <v>347</v>
      </c>
      <c r="B652" s="5" t="s">
        <v>267</v>
      </c>
      <c r="C652" s="6" t="s">
        <v>304</v>
      </c>
      <c r="D652" s="6" t="s">
        <v>85</v>
      </c>
      <c r="E652" s="6" t="s">
        <v>348</v>
      </c>
      <c r="F652" s="7">
        <v>30</v>
      </c>
      <c r="G652" s="8">
        <f t="shared" si="7"/>
        <v>7500</v>
      </c>
    </row>
    <row r="653" spans="1:7" ht="21" customHeight="1" x14ac:dyDescent="0.25">
      <c r="A653" s="4" t="s">
        <v>349</v>
      </c>
      <c r="B653" s="5" t="s">
        <v>267</v>
      </c>
      <c r="C653" s="6" t="s">
        <v>37</v>
      </c>
      <c r="D653" s="6" t="s">
        <v>276</v>
      </c>
      <c r="E653" s="6" t="s">
        <v>81</v>
      </c>
      <c r="F653" s="7">
        <v>13</v>
      </c>
      <c r="G653" s="8">
        <f t="shared" si="7"/>
        <v>3250</v>
      </c>
    </row>
    <row r="654" spans="1:7" ht="21" customHeight="1" x14ac:dyDescent="0.25">
      <c r="A654" s="4" t="s">
        <v>350</v>
      </c>
      <c r="B654" s="5" t="s">
        <v>267</v>
      </c>
      <c r="C654" s="6" t="s">
        <v>268</v>
      </c>
      <c r="D654" s="6" t="s">
        <v>351</v>
      </c>
      <c r="E654" s="6" t="s">
        <v>352</v>
      </c>
      <c r="F654" s="7">
        <v>50</v>
      </c>
      <c r="G654" s="8">
        <f t="shared" si="7"/>
        <v>12500</v>
      </c>
    </row>
    <row r="655" spans="1:7" ht="21" customHeight="1" x14ac:dyDescent="0.25">
      <c r="A655" s="4" t="s">
        <v>353</v>
      </c>
      <c r="B655" s="5" t="s">
        <v>267</v>
      </c>
      <c r="C655" s="6" t="s">
        <v>175</v>
      </c>
      <c r="D655" s="6" t="s">
        <v>354</v>
      </c>
      <c r="E655" s="6" t="s">
        <v>355</v>
      </c>
      <c r="F655" s="7">
        <v>17</v>
      </c>
      <c r="G655" s="8">
        <f t="shared" si="7"/>
        <v>4250</v>
      </c>
    </row>
    <row r="656" spans="1:7" ht="21" customHeight="1" x14ac:dyDescent="0.25">
      <c r="A656" s="4" t="s">
        <v>356</v>
      </c>
      <c r="B656" s="5" t="s">
        <v>267</v>
      </c>
      <c r="C656" s="6" t="s">
        <v>357</v>
      </c>
      <c r="D656" s="6" t="s">
        <v>158</v>
      </c>
      <c r="E656" s="6" t="s">
        <v>358</v>
      </c>
      <c r="F656" s="7">
        <v>39</v>
      </c>
      <c r="G656" s="8">
        <f t="shared" si="7"/>
        <v>9750</v>
      </c>
    </row>
    <row r="657" spans="1:7" ht="21" customHeight="1" x14ac:dyDescent="0.25">
      <c r="A657" s="4" t="s">
        <v>359</v>
      </c>
      <c r="B657" s="5" t="s">
        <v>267</v>
      </c>
      <c r="C657" s="6" t="s">
        <v>169</v>
      </c>
      <c r="D657" s="6" t="s">
        <v>99</v>
      </c>
      <c r="E657" s="6" t="s">
        <v>360</v>
      </c>
      <c r="F657" s="7">
        <v>34</v>
      </c>
      <c r="G657" s="8">
        <f t="shared" si="7"/>
        <v>8500</v>
      </c>
    </row>
    <row r="658" spans="1:7" ht="21" customHeight="1" x14ac:dyDescent="0.25">
      <c r="A658" s="4" t="s">
        <v>361</v>
      </c>
      <c r="B658" s="5" t="s">
        <v>267</v>
      </c>
      <c r="C658" s="6" t="s">
        <v>311</v>
      </c>
      <c r="D658" s="6" t="s">
        <v>268</v>
      </c>
      <c r="E658" s="6" t="s">
        <v>228</v>
      </c>
      <c r="F658" s="7">
        <v>42</v>
      </c>
      <c r="G658" s="8">
        <f t="shared" si="7"/>
        <v>10500</v>
      </c>
    </row>
    <row r="659" spans="1:7" ht="21" customHeight="1" x14ac:dyDescent="0.25">
      <c r="A659" s="4" t="s">
        <v>362</v>
      </c>
      <c r="B659" s="5" t="s">
        <v>267</v>
      </c>
      <c r="C659" s="6" t="s">
        <v>363</v>
      </c>
      <c r="D659" s="6" t="s">
        <v>364</v>
      </c>
      <c r="E659" s="6" t="s">
        <v>365</v>
      </c>
      <c r="F659" s="7">
        <v>12</v>
      </c>
      <c r="G659" s="8">
        <f t="shared" si="7"/>
        <v>3000</v>
      </c>
    </row>
    <row r="660" spans="1:7" ht="21" customHeight="1" x14ac:dyDescent="0.25">
      <c r="A660" s="4" t="s">
        <v>366</v>
      </c>
      <c r="B660" s="5" t="s">
        <v>267</v>
      </c>
      <c r="C660" s="6" t="s">
        <v>179</v>
      </c>
      <c r="D660" s="6" t="s">
        <v>21</v>
      </c>
      <c r="E660" s="6" t="s">
        <v>367</v>
      </c>
      <c r="F660" s="7">
        <v>17</v>
      </c>
      <c r="G660" s="8">
        <f t="shared" si="7"/>
        <v>4250</v>
      </c>
    </row>
    <row r="661" spans="1:7" ht="21" customHeight="1" x14ac:dyDescent="0.25">
      <c r="A661" s="4" t="s">
        <v>368</v>
      </c>
      <c r="B661" s="5" t="s">
        <v>267</v>
      </c>
      <c r="C661" s="6" t="s">
        <v>179</v>
      </c>
      <c r="D661" s="6" t="s">
        <v>369</v>
      </c>
      <c r="E661" s="6" t="s">
        <v>370</v>
      </c>
      <c r="F661" s="7">
        <v>27</v>
      </c>
      <c r="G661" s="8">
        <f t="shared" si="7"/>
        <v>6750</v>
      </c>
    </row>
    <row r="662" spans="1:7" ht="21" customHeight="1" x14ac:dyDescent="0.25">
      <c r="A662" s="4" t="s">
        <v>371</v>
      </c>
      <c r="B662" s="5" t="s">
        <v>267</v>
      </c>
      <c r="C662" s="6" t="s">
        <v>179</v>
      </c>
      <c r="D662" s="6" t="s">
        <v>372</v>
      </c>
      <c r="E662" s="6" t="s">
        <v>373</v>
      </c>
      <c r="F662" s="7">
        <v>50</v>
      </c>
      <c r="G662" s="8">
        <f t="shared" si="7"/>
        <v>12500</v>
      </c>
    </row>
    <row r="663" spans="1:7" ht="21" customHeight="1" x14ac:dyDescent="0.25">
      <c r="A663" s="4" t="s">
        <v>374</v>
      </c>
      <c r="B663" s="5" t="s">
        <v>267</v>
      </c>
      <c r="C663" s="6" t="s">
        <v>375</v>
      </c>
      <c r="D663" s="6" t="s">
        <v>183</v>
      </c>
      <c r="E663" s="6" t="s">
        <v>376</v>
      </c>
      <c r="F663" s="7">
        <v>50</v>
      </c>
      <c r="G663" s="8">
        <f t="shared" si="7"/>
        <v>12500</v>
      </c>
    </row>
    <row r="664" spans="1:7" ht="21" customHeight="1" x14ac:dyDescent="0.25">
      <c r="A664" s="4" t="s">
        <v>377</v>
      </c>
      <c r="B664" s="5" t="s">
        <v>267</v>
      </c>
      <c r="C664" s="6" t="s">
        <v>21</v>
      </c>
      <c r="D664" s="6" t="s">
        <v>21</v>
      </c>
      <c r="E664" s="6" t="s">
        <v>163</v>
      </c>
      <c r="F664" s="7">
        <v>32</v>
      </c>
      <c r="G664" s="8">
        <f t="shared" si="7"/>
        <v>8000</v>
      </c>
    </row>
    <row r="665" spans="1:7" ht="21" customHeight="1" x14ac:dyDescent="0.25">
      <c r="A665" s="4" t="s">
        <v>378</v>
      </c>
      <c r="B665" s="5" t="s">
        <v>267</v>
      </c>
      <c r="C665" s="6" t="s">
        <v>112</v>
      </c>
      <c r="D665" s="6" t="s">
        <v>246</v>
      </c>
      <c r="E665" s="6" t="s">
        <v>379</v>
      </c>
      <c r="F665" s="7">
        <v>50</v>
      </c>
      <c r="G665" s="8">
        <f t="shared" si="7"/>
        <v>12500</v>
      </c>
    </row>
    <row r="666" spans="1:7" ht="21" customHeight="1" x14ac:dyDescent="0.25">
      <c r="A666" s="4" t="s">
        <v>380</v>
      </c>
      <c r="B666" s="5" t="s">
        <v>267</v>
      </c>
      <c r="C666" s="6" t="s">
        <v>112</v>
      </c>
      <c r="D666" s="6" t="s">
        <v>246</v>
      </c>
      <c r="E666" s="6" t="s">
        <v>279</v>
      </c>
      <c r="F666" s="7">
        <v>40</v>
      </c>
      <c r="G666" s="8">
        <f t="shared" si="7"/>
        <v>10000</v>
      </c>
    </row>
    <row r="667" spans="1:7" ht="21" customHeight="1" x14ac:dyDescent="0.25">
      <c r="A667" s="4" t="s">
        <v>381</v>
      </c>
      <c r="B667" s="5" t="s">
        <v>267</v>
      </c>
      <c r="C667" s="6" t="s">
        <v>112</v>
      </c>
      <c r="D667" s="6" t="s">
        <v>179</v>
      </c>
      <c r="E667" s="6" t="s">
        <v>29</v>
      </c>
      <c r="F667" s="7">
        <v>21</v>
      </c>
      <c r="G667" s="8">
        <f t="shared" si="7"/>
        <v>5250</v>
      </c>
    </row>
    <row r="668" spans="1:7" ht="21" customHeight="1" x14ac:dyDescent="0.25">
      <c r="A668" s="4" t="s">
        <v>382</v>
      </c>
      <c r="B668" s="5" t="s">
        <v>267</v>
      </c>
      <c r="C668" s="6" t="s">
        <v>112</v>
      </c>
      <c r="D668" s="6" t="s">
        <v>21</v>
      </c>
      <c r="E668" s="6" t="s">
        <v>383</v>
      </c>
      <c r="F668" s="7">
        <v>11</v>
      </c>
      <c r="G668" s="8">
        <f t="shared" si="7"/>
        <v>2750</v>
      </c>
    </row>
    <row r="669" spans="1:7" ht="21" customHeight="1" x14ac:dyDescent="0.25">
      <c r="A669" s="4" t="s">
        <v>384</v>
      </c>
      <c r="B669" s="5" t="s">
        <v>267</v>
      </c>
      <c r="C669" s="6" t="s">
        <v>112</v>
      </c>
      <c r="D669" s="6" t="s">
        <v>37</v>
      </c>
      <c r="E669" s="6" t="s">
        <v>360</v>
      </c>
      <c r="F669" s="7">
        <v>16</v>
      </c>
      <c r="G669" s="8">
        <f t="shared" si="7"/>
        <v>4000</v>
      </c>
    </row>
    <row r="670" spans="1:7" ht="21" customHeight="1" x14ac:dyDescent="0.25">
      <c r="A670" s="4" t="s">
        <v>385</v>
      </c>
      <c r="B670" s="5" t="s">
        <v>267</v>
      </c>
      <c r="C670" s="6" t="s">
        <v>386</v>
      </c>
      <c r="D670" s="6" t="s">
        <v>287</v>
      </c>
      <c r="E670" s="6" t="s">
        <v>387</v>
      </c>
      <c r="F670" s="7">
        <v>44</v>
      </c>
      <c r="G670" s="8">
        <f t="shared" si="7"/>
        <v>11000</v>
      </c>
    </row>
    <row r="671" spans="1:7" ht="21" customHeight="1" x14ac:dyDescent="0.25">
      <c r="A671" s="4" t="s">
        <v>388</v>
      </c>
      <c r="B671" s="5" t="s">
        <v>267</v>
      </c>
      <c r="C671" s="6" t="s">
        <v>389</v>
      </c>
      <c r="D671" s="6" t="s">
        <v>390</v>
      </c>
      <c r="E671" s="6" t="s">
        <v>391</v>
      </c>
      <c r="F671" s="7">
        <v>19</v>
      </c>
      <c r="G671" s="8">
        <f t="shared" si="7"/>
        <v>4750</v>
      </c>
    </row>
    <row r="672" spans="1:7" ht="21" customHeight="1" x14ac:dyDescent="0.25">
      <c r="A672" s="4" t="s">
        <v>392</v>
      </c>
      <c r="B672" s="5" t="s">
        <v>267</v>
      </c>
      <c r="C672" s="6" t="s">
        <v>270</v>
      </c>
      <c r="D672" s="6" t="s">
        <v>144</v>
      </c>
      <c r="E672" s="6" t="s">
        <v>393</v>
      </c>
      <c r="F672" s="7">
        <v>24</v>
      </c>
      <c r="G672" s="8">
        <f t="shared" si="7"/>
        <v>6000</v>
      </c>
    </row>
    <row r="673" spans="1:7" ht="21" customHeight="1" x14ac:dyDescent="0.25">
      <c r="A673" s="4" t="s">
        <v>394</v>
      </c>
      <c r="B673" s="5" t="s">
        <v>267</v>
      </c>
      <c r="C673" s="6" t="s">
        <v>386</v>
      </c>
      <c r="D673" s="6" t="s">
        <v>395</v>
      </c>
      <c r="E673" s="6" t="s">
        <v>396</v>
      </c>
      <c r="F673" s="7">
        <v>50</v>
      </c>
      <c r="G673" s="8">
        <f t="shared" si="7"/>
        <v>12500</v>
      </c>
    </row>
    <row r="674" spans="1:7" ht="21" customHeight="1" x14ac:dyDescent="0.25">
      <c r="A674" s="4" t="s">
        <v>397</v>
      </c>
      <c r="B674" s="5" t="s">
        <v>267</v>
      </c>
      <c r="C674" s="6" t="s">
        <v>304</v>
      </c>
      <c r="D674" s="6" t="s">
        <v>99</v>
      </c>
      <c r="E674" s="6" t="s">
        <v>398</v>
      </c>
      <c r="F674" s="7">
        <v>48</v>
      </c>
      <c r="G674" s="8">
        <f t="shared" si="7"/>
        <v>12000</v>
      </c>
    </row>
    <row r="675" spans="1:7" ht="21" customHeight="1" x14ac:dyDescent="0.25">
      <c r="A675" s="4" t="s">
        <v>399</v>
      </c>
      <c r="B675" s="5" t="s">
        <v>267</v>
      </c>
      <c r="C675" s="6" t="s">
        <v>400</v>
      </c>
      <c r="D675" s="6" t="s">
        <v>401</v>
      </c>
      <c r="E675" s="6" t="s">
        <v>81</v>
      </c>
      <c r="F675" s="7">
        <v>18</v>
      </c>
      <c r="G675" s="8">
        <f t="shared" si="7"/>
        <v>4500</v>
      </c>
    </row>
    <row r="676" spans="1:7" ht="21" customHeight="1" x14ac:dyDescent="0.25">
      <c r="A676" s="4" t="s">
        <v>402</v>
      </c>
      <c r="B676" s="5" t="s">
        <v>267</v>
      </c>
      <c r="C676" s="6" t="s">
        <v>401</v>
      </c>
      <c r="D676" s="6" t="s">
        <v>59</v>
      </c>
      <c r="E676" s="6" t="s">
        <v>403</v>
      </c>
      <c r="F676" s="7">
        <v>12</v>
      </c>
      <c r="G676" s="8">
        <f t="shared" si="7"/>
        <v>3000</v>
      </c>
    </row>
    <row r="677" spans="1:7" ht="21" customHeight="1" x14ac:dyDescent="0.25">
      <c r="A677" s="4" t="s">
        <v>404</v>
      </c>
      <c r="B677" s="5" t="s">
        <v>267</v>
      </c>
      <c r="C677" s="6" t="s">
        <v>401</v>
      </c>
      <c r="D677" s="6" t="s">
        <v>405</v>
      </c>
      <c r="E677" s="6" t="s">
        <v>406</v>
      </c>
      <c r="F677" s="7">
        <v>3</v>
      </c>
      <c r="G677" s="8">
        <f t="shared" si="7"/>
        <v>750</v>
      </c>
    </row>
    <row r="678" spans="1:7" ht="21" customHeight="1" x14ac:dyDescent="0.25">
      <c r="A678" s="4" t="s">
        <v>407</v>
      </c>
      <c r="B678" s="5" t="s">
        <v>267</v>
      </c>
      <c r="C678" s="6" t="s">
        <v>227</v>
      </c>
      <c r="D678" s="6" t="s">
        <v>235</v>
      </c>
      <c r="E678" s="6" t="s">
        <v>408</v>
      </c>
      <c r="F678" s="7">
        <v>30</v>
      </c>
      <c r="G678" s="8">
        <f t="shared" si="7"/>
        <v>7500</v>
      </c>
    </row>
    <row r="679" spans="1:7" ht="21" customHeight="1" x14ac:dyDescent="0.25">
      <c r="A679" s="4" t="s">
        <v>409</v>
      </c>
      <c r="B679" s="5" t="s">
        <v>267</v>
      </c>
      <c r="C679" s="6" t="s">
        <v>375</v>
      </c>
      <c r="D679" s="6" t="s">
        <v>75</v>
      </c>
      <c r="E679" s="6" t="s">
        <v>410</v>
      </c>
      <c r="F679" s="7">
        <v>16</v>
      </c>
      <c r="G679" s="8">
        <f t="shared" si="7"/>
        <v>4000</v>
      </c>
    </row>
    <row r="680" spans="1:7" ht="21" customHeight="1" x14ac:dyDescent="0.25">
      <c r="A680" s="4" t="s">
        <v>411</v>
      </c>
      <c r="B680" s="5" t="s">
        <v>267</v>
      </c>
      <c r="C680" s="6" t="s">
        <v>21</v>
      </c>
      <c r="D680" s="6" t="s">
        <v>235</v>
      </c>
      <c r="E680" s="6" t="s">
        <v>412</v>
      </c>
      <c r="F680" s="7">
        <v>27</v>
      </c>
      <c r="G680" s="8">
        <f t="shared" si="7"/>
        <v>6750</v>
      </c>
    </row>
    <row r="681" spans="1:7" ht="21" customHeight="1" x14ac:dyDescent="0.25">
      <c r="A681" s="4" t="s">
        <v>413</v>
      </c>
      <c r="B681" s="5" t="s">
        <v>267</v>
      </c>
      <c r="C681" s="6" t="s">
        <v>75</v>
      </c>
      <c r="D681" s="6" t="s">
        <v>37</v>
      </c>
      <c r="E681" s="6" t="s">
        <v>414</v>
      </c>
      <c r="F681" s="7">
        <v>25</v>
      </c>
      <c r="G681" s="8">
        <f t="shared" si="7"/>
        <v>6250</v>
      </c>
    </row>
    <row r="682" spans="1:7" ht="21" customHeight="1" x14ac:dyDescent="0.25">
      <c r="A682" s="4" t="s">
        <v>415</v>
      </c>
      <c r="B682" s="5" t="s">
        <v>267</v>
      </c>
      <c r="C682" s="6" t="s">
        <v>37</v>
      </c>
      <c r="D682" s="6" t="s">
        <v>276</v>
      </c>
      <c r="E682" s="6" t="s">
        <v>416</v>
      </c>
      <c r="F682" s="7">
        <v>28</v>
      </c>
      <c r="G682" s="8">
        <f t="shared" si="7"/>
        <v>7000</v>
      </c>
    </row>
    <row r="683" spans="1:7" ht="21" customHeight="1" x14ac:dyDescent="0.25">
      <c r="A683" s="4" t="s">
        <v>417</v>
      </c>
      <c r="B683" s="5" t="s">
        <v>267</v>
      </c>
      <c r="C683" s="6" t="s">
        <v>46</v>
      </c>
      <c r="D683" s="6" t="s">
        <v>344</v>
      </c>
      <c r="E683" s="6" t="s">
        <v>418</v>
      </c>
      <c r="F683" s="7">
        <v>34</v>
      </c>
      <c r="G683" s="8">
        <f t="shared" si="7"/>
        <v>8500</v>
      </c>
    </row>
    <row r="684" spans="1:7" ht="21" customHeight="1" x14ac:dyDescent="0.25">
      <c r="A684" s="4" t="s">
        <v>419</v>
      </c>
      <c r="B684" s="5" t="s">
        <v>267</v>
      </c>
      <c r="C684" s="6" t="s">
        <v>420</v>
      </c>
      <c r="D684" s="6" t="s">
        <v>421</v>
      </c>
      <c r="E684" s="6" t="s">
        <v>422</v>
      </c>
      <c r="F684" s="7">
        <v>43</v>
      </c>
      <c r="G684" s="8">
        <f t="shared" si="7"/>
        <v>10750</v>
      </c>
    </row>
    <row r="685" spans="1:7" ht="21" customHeight="1" x14ac:dyDescent="0.25">
      <c r="A685" s="4" t="s">
        <v>423</v>
      </c>
      <c r="B685" s="5" t="s">
        <v>267</v>
      </c>
      <c r="C685" s="6" t="s">
        <v>12</v>
      </c>
      <c r="D685" s="6" t="s">
        <v>424</v>
      </c>
      <c r="E685" s="6" t="s">
        <v>425</v>
      </c>
      <c r="F685" s="7">
        <v>29</v>
      </c>
      <c r="G685" s="8">
        <f t="shared" si="7"/>
        <v>7250</v>
      </c>
    </row>
    <row r="686" spans="1:7" ht="21" customHeight="1" x14ac:dyDescent="0.25">
      <c r="A686" s="4" t="s">
        <v>426</v>
      </c>
      <c r="B686" s="5" t="s">
        <v>267</v>
      </c>
      <c r="C686" s="6" t="s">
        <v>223</v>
      </c>
      <c r="D686" s="6" t="s">
        <v>21</v>
      </c>
      <c r="E686" s="6" t="s">
        <v>427</v>
      </c>
      <c r="F686" s="7">
        <v>21</v>
      </c>
      <c r="G686" s="8">
        <f t="shared" si="7"/>
        <v>5250</v>
      </c>
    </row>
    <row r="687" spans="1:7" ht="21" customHeight="1" x14ac:dyDescent="0.25">
      <c r="A687" s="4" t="s">
        <v>428</v>
      </c>
      <c r="B687" s="5" t="s">
        <v>267</v>
      </c>
      <c r="C687" s="6" t="s">
        <v>34</v>
      </c>
      <c r="D687" s="6" t="s">
        <v>331</v>
      </c>
      <c r="E687" s="6" t="s">
        <v>429</v>
      </c>
      <c r="F687" s="7">
        <v>5</v>
      </c>
      <c r="G687" s="8">
        <f t="shared" si="7"/>
        <v>1250</v>
      </c>
    </row>
    <row r="688" spans="1:7" ht="21" customHeight="1" x14ac:dyDescent="0.25">
      <c r="A688" s="4" t="s">
        <v>430</v>
      </c>
      <c r="B688" s="5" t="s">
        <v>267</v>
      </c>
      <c r="C688" s="6" t="s">
        <v>386</v>
      </c>
      <c r="D688" s="6" t="s">
        <v>386</v>
      </c>
      <c r="E688" s="6" t="s">
        <v>431</v>
      </c>
      <c r="F688" s="7">
        <v>33</v>
      </c>
      <c r="G688" s="8">
        <f t="shared" si="7"/>
        <v>8250</v>
      </c>
    </row>
    <row r="689" spans="1:7" ht="21" customHeight="1" x14ac:dyDescent="0.25">
      <c r="A689" s="4" t="s">
        <v>432</v>
      </c>
      <c r="B689" s="5" t="s">
        <v>267</v>
      </c>
      <c r="C689" s="6" t="s">
        <v>99</v>
      </c>
      <c r="D689" s="6" t="s">
        <v>223</v>
      </c>
      <c r="E689" s="6" t="s">
        <v>214</v>
      </c>
      <c r="F689" s="7">
        <v>28</v>
      </c>
      <c r="G689" s="8">
        <f t="shared" si="7"/>
        <v>7000</v>
      </c>
    </row>
    <row r="690" spans="1:7" ht="21" customHeight="1" x14ac:dyDescent="0.25">
      <c r="A690" s="4" t="s">
        <v>433</v>
      </c>
      <c r="B690" s="5" t="s">
        <v>267</v>
      </c>
      <c r="C690" s="6" t="s">
        <v>50</v>
      </c>
      <c r="D690" s="6" t="s">
        <v>59</v>
      </c>
      <c r="E690" s="6" t="s">
        <v>434</v>
      </c>
      <c r="F690" s="7">
        <v>50</v>
      </c>
      <c r="G690" s="8">
        <f t="shared" si="7"/>
        <v>12500</v>
      </c>
    </row>
    <row r="691" spans="1:7" ht="21" customHeight="1" x14ac:dyDescent="0.25">
      <c r="A691" s="4" t="s">
        <v>435</v>
      </c>
      <c r="B691" s="5" t="s">
        <v>267</v>
      </c>
      <c r="C691" s="6" t="s">
        <v>436</v>
      </c>
      <c r="D691" s="6" t="s">
        <v>162</v>
      </c>
      <c r="E691" s="6" t="s">
        <v>437</v>
      </c>
      <c r="F691" s="7">
        <v>45</v>
      </c>
      <c r="G691" s="8">
        <f t="shared" si="7"/>
        <v>11250</v>
      </c>
    </row>
    <row r="692" spans="1:7" ht="21" customHeight="1" x14ac:dyDescent="0.25">
      <c r="A692" s="4" t="s">
        <v>438</v>
      </c>
      <c r="B692" s="5" t="s">
        <v>439</v>
      </c>
      <c r="C692" s="6" t="s">
        <v>175</v>
      </c>
      <c r="D692" s="6" t="s">
        <v>175</v>
      </c>
      <c r="E692" s="6" t="s">
        <v>119</v>
      </c>
      <c r="F692" s="7">
        <v>31</v>
      </c>
      <c r="G692" s="8">
        <f t="shared" si="7"/>
        <v>7750</v>
      </c>
    </row>
    <row r="693" spans="1:7" ht="21" customHeight="1" x14ac:dyDescent="0.25">
      <c r="A693" s="4" t="s">
        <v>440</v>
      </c>
      <c r="B693" s="5" t="s">
        <v>439</v>
      </c>
      <c r="C693" s="6" t="s">
        <v>169</v>
      </c>
      <c r="D693" s="6" t="s">
        <v>99</v>
      </c>
      <c r="E693" s="6" t="s">
        <v>441</v>
      </c>
      <c r="F693" s="7">
        <v>10</v>
      </c>
      <c r="G693" s="8">
        <f t="shared" si="7"/>
        <v>2500</v>
      </c>
    </row>
    <row r="694" spans="1:7" ht="21" customHeight="1" x14ac:dyDescent="0.25">
      <c r="A694" s="4" t="s">
        <v>442</v>
      </c>
      <c r="B694" s="5" t="s">
        <v>439</v>
      </c>
      <c r="C694" s="6" t="s">
        <v>443</v>
      </c>
      <c r="D694" s="6" t="s">
        <v>179</v>
      </c>
      <c r="E694" s="6" t="s">
        <v>113</v>
      </c>
      <c r="F694" s="7">
        <v>36</v>
      </c>
      <c r="G694" s="8">
        <f t="shared" si="7"/>
        <v>9000</v>
      </c>
    </row>
    <row r="695" spans="1:7" ht="21" customHeight="1" x14ac:dyDescent="0.25">
      <c r="A695" s="4" t="s">
        <v>444</v>
      </c>
      <c r="B695" s="5" t="s">
        <v>439</v>
      </c>
      <c r="C695" s="6" t="s">
        <v>443</v>
      </c>
      <c r="D695" s="6" t="s">
        <v>179</v>
      </c>
      <c r="E695" s="6" t="s">
        <v>327</v>
      </c>
      <c r="F695" s="7">
        <v>25</v>
      </c>
      <c r="G695" s="8">
        <f t="shared" si="7"/>
        <v>6250</v>
      </c>
    </row>
    <row r="696" spans="1:7" ht="21" customHeight="1" x14ac:dyDescent="0.25">
      <c r="A696" s="4" t="s">
        <v>445</v>
      </c>
      <c r="B696" s="5" t="s">
        <v>439</v>
      </c>
      <c r="C696" s="6" t="s">
        <v>443</v>
      </c>
      <c r="D696" s="6" t="s">
        <v>179</v>
      </c>
      <c r="E696" s="6" t="s">
        <v>446</v>
      </c>
      <c r="F696" s="7">
        <v>35</v>
      </c>
      <c r="G696" s="8">
        <f t="shared" si="7"/>
        <v>8750</v>
      </c>
    </row>
    <row r="697" spans="1:7" ht="21" customHeight="1" x14ac:dyDescent="0.25">
      <c r="A697" s="4" t="s">
        <v>447</v>
      </c>
      <c r="B697" s="5" t="s">
        <v>439</v>
      </c>
      <c r="C697" s="6" t="s">
        <v>443</v>
      </c>
      <c r="D697" s="6" t="s">
        <v>273</v>
      </c>
      <c r="E697" s="6" t="s">
        <v>448</v>
      </c>
      <c r="F697" s="7">
        <v>21</v>
      </c>
      <c r="G697" s="8">
        <f t="shared" si="7"/>
        <v>5250</v>
      </c>
    </row>
    <row r="698" spans="1:7" ht="21" customHeight="1" x14ac:dyDescent="0.25">
      <c r="A698" s="4" t="s">
        <v>449</v>
      </c>
      <c r="B698" s="5" t="s">
        <v>439</v>
      </c>
      <c r="C698" s="6" t="s">
        <v>21</v>
      </c>
      <c r="D698" s="6" t="s">
        <v>450</v>
      </c>
      <c r="E698" s="6" t="s">
        <v>233</v>
      </c>
      <c r="F698" s="7">
        <v>20</v>
      </c>
      <c r="G698" s="8">
        <f t="shared" si="7"/>
        <v>5000</v>
      </c>
    </row>
    <row r="699" spans="1:7" ht="21" customHeight="1" x14ac:dyDescent="0.25">
      <c r="A699" s="4" t="s">
        <v>451</v>
      </c>
      <c r="B699" s="5" t="s">
        <v>439</v>
      </c>
      <c r="C699" s="6" t="s">
        <v>452</v>
      </c>
      <c r="D699" s="6" t="s">
        <v>175</v>
      </c>
      <c r="E699" s="6" t="s">
        <v>453</v>
      </c>
      <c r="F699" s="7">
        <v>36</v>
      </c>
      <c r="G699" s="8">
        <f t="shared" si="7"/>
        <v>9000</v>
      </c>
    </row>
    <row r="700" spans="1:7" ht="21" customHeight="1" x14ac:dyDescent="0.25">
      <c r="A700" s="4" t="s">
        <v>454</v>
      </c>
      <c r="B700" s="5" t="s">
        <v>439</v>
      </c>
      <c r="C700" s="6" t="s">
        <v>169</v>
      </c>
      <c r="D700" s="6" t="s">
        <v>455</v>
      </c>
      <c r="E700" s="6" t="s">
        <v>456</v>
      </c>
      <c r="F700" s="7">
        <v>25</v>
      </c>
      <c r="G700" s="8">
        <f t="shared" si="7"/>
        <v>6250</v>
      </c>
    </row>
    <row r="701" spans="1:7" ht="21" customHeight="1" x14ac:dyDescent="0.25">
      <c r="A701" s="4" t="s">
        <v>457</v>
      </c>
      <c r="B701" s="5" t="s">
        <v>439</v>
      </c>
      <c r="C701" s="6" t="s">
        <v>169</v>
      </c>
      <c r="D701" s="6" t="s">
        <v>455</v>
      </c>
      <c r="E701" s="6" t="s">
        <v>458</v>
      </c>
      <c r="F701" s="7">
        <v>22</v>
      </c>
      <c r="G701" s="8">
        <f t="shared" si="7"/>
        <v>5500</v>
      </c>
    </row>
    <row r="702" spans="1:7" ht="21" customHeight="1" x14ac:dyDescent="0.25">
      <c r="A702" s="4" t="s">
        <v>459</v>
      </c>
      <c r="B702" s="5" t="s">
        <v>439</v>
      </c>
      <c r="C702" s="6" t="s">
        <v>21</v>
      </c>
      <c r="D702" s="6" t="s">
        <v>179</v>
      </c>
      <c r="E702" s="6" t="s">
        <v>460</v>
      </c>
      <c r="F702" s="7">
        <v>29</v>
      </c>
      <c r="G702" s="8">
        <f t="shared" si="7"/>
        <v>7250</v>
      </c>
    </row>
    <row r="703" spans="1:7" ht="21" customHeight="1" x14ac:dyDescent="0.25">
      <c r="A703" s="4" t="s">
        <v>461</v>
      </c>
      <c r="B703" s="5" t="s">
        <v>439</v>
      </c>
      <c r="C703" s="6" t="s">
        <v>462</v>
      </c>
      <c r="D703" s="6" t="s">
        <v>27</v>
      </c>
      <c r="E703" s="6" t="s">
        <v>29</v>
      </c>
      <c r="F703" s="7">
        <v>14</v>
      </c>
      <c r="G703" s="8">
        <f t="shared" si="7"/>
        <v>3500</v>
      </c>
    </row>
    <row r="704" spans="1:7" ht="21" customHeight="1" x14ac:dyDescent="0.25">
      <c r="A704" s="4" t="s">
        <v>463</v>
      </c>
      <c r="B704" s="5" t="s">
        <v>439</v>
      </c>
      <c r="C704" s="6" t="s">
        <v>462</v>
      </c>
      <c r="D704" s="6" t="s">
        <v>27</v>
      </c>
      <c r="E704" s="6" t="s">
        <v>81</v>
      </c>
      <c r="F704" s="7">
        <v>13</v>
      </c>
      <c r="G704" s="8">
        <f t="shared" si="7"/>
        <v>3250</v>
      </c>
    </row>
    <row r="705" spans="1:7" ht="21" customHeight="1" x14ac:dyDescent="0.25">
      <c r="A705" s="4" t="s">
        <v>464</v>
      </c>
      <c r="B705" s="5" t="s">
        <v>439</v>
      </c>
      <c r="C705" s="6" t="s">
        <v>140</v>
      </c>
      <c r="D705" s="6" t="s">
        <v>320</v>
      </c>
      <c r="E705" s="6" t="s">
        <v>465</v>
      </c>
      <c r="F705" s="7">
        <v>20</v>
      </c>
      <c r="G705" s="8">
        <f t="shared" si="7"/>
        <v>5000</v>
      </c>
    </row>
    <row r="706" spans="1:7" ht="21" customHeight="1" x14ac:dyDescent="0.25">
      <c r="A706" s="4" t="s">
        <v>466</v>
      </c>
      <c r="B706" s="5" t="s">
        <v>439</v>
      </c>
      <c r="C706" s="6" t="s">
        <v>99</v>
      </c>
      <c r="D706" s="6" t="s">
        <v>452</v>
      </c>
      <c r="E706" s="6" t="s">
        <v>467</v>
      </c>
      <c r="F706" s="7">
        <v>31</v>
      </c>
      <c r="G706" s="8">
        <f t="shared" si="7"/>
        <v>7750</v>
      </c>
    </row>
    <row r="707" spans="1:7" ht="21" customHeight="1" x14ac:dyDescent="0.25">
      <c r="A707" s="4" t="s">
        <v>468</v>
      </c>
      <c r="B707" s="5" t="s">
        <v>439</v>
      </c>
      <c r="C707" s="6" t="s">
        <v>179</v>
      </c>
      <c r="D707" s="6" t="s">
        <v>469</v>
      </c>
      <c r="E707" s="6" t="s">
        <v>470</v>
      </c>
      <c r="F707" s="7">
        <v>13</v>
      </c>
      <c r="G707" s="8">
        <f t="shared" si="7"/>
        <v>3250</v>
      </c>
    </row>
    <row r="708" spans="1:7" ht="21" customHeight="1" x14ac:dyDescent="0.25">
      <c r="A708" s="4" t="s">
        <v>471</v>
      </c>
      <c r="B708" s="5" t="s">
        <v>439</v>
      </c>
      <c r="C708" s="6" t="s">
        <v>472</v>
      </c>
      <c r="D708" s="6" t="s">
        <v>140</v>
      </c>
      <c r="E708" s="6" t="s">
        <v>73</v>
      </c>
      <c r="F708" s="7">
        <v>43</v>
      </c>
      <c r="G708" s="8">
        <f t="shared" si="7"/>
        <v>10750</v>
      </c>
    </row>
    <row r="709" spans="1:7" ht="21" customHeight="1" x14ac:dyDescent="0.25">
      <c r="A709" s="4" t="s">
        <v>473</v>
      </c>
      <c r="B709" s="5" t="s">
        <v>439</v>
      </c>
      <c r="C709" s="6" t="s">
        <v>179</v>
      </c>
      <c r="D709" s="6" t="s">
        <v>158</v>
      </c>
      <c r="E709" s="6" t="s">
        <v>474</v>
      </c>
      <c r="F709" s="7">
        <v>29</v>
      </c>
      <c r="G709" s="8">
        <f t="shared" si="7"/>
        <v>7250</v>
      </c>
    </row>
    <row r="710" spans="1:7" ht="21" customHeight="1" x14ac:dyDescent="0.25">
      <c r="A710" s="4" t="s">
        <v>475</v>
      </c>
      <c r="B710" s="5" t="s">
        <v>439</v>
      </c>
      <c r="C710" s="6" t="s">
        <v>476</v>
      </c>
      <c r="D710" s="6" t="s">
        <v>314</v>
      </c>
      <c r="E710" s="6" t="s">
        <v>477</v>
      </c>
      <c r="F710" s="7">
        <v>36</v>
      </c>
      <c r="G710" s="8">
        <f t="shared" si="7"/>
        <v>9000</v>
      </c>
    </row>
    <row r="711" spans="1:7" ht="21" customHeight="1" x14ac:dyDescent="0.25">
      <c r="A711" s="4" t="s">
        <v>478</v>
      </c>
      <c r="B711" s="5" t="s">
        <v>439</v>
      </c>
      <c r="C711" s="6" t="s">
        <v>462</v>
      </c>
      <c r="D711" s="6" t="s">
        <v>179</v>
      </c>
      <c r="E711" s="6" t="s">
        <v>479</v>
      </c>
      <c r="F711" s="7">
        <v>50</v>
      </c>
      <c r="G711" s="8">
        <f t="shared" si="7"/>
        <v>12500</v>
      </c>
    </row>
    <row r="712" spans="1:7" ht="21" customHeight="1" x14ac:dyDescent="0.25">
      <c r="A712" s="4" t="s">
        <v>480</v>
      </c>
      <c r="B712" s="5" t="s">
        <v>439</v>
      </c>
      <c r="C712" s="6" t="s">
        <v>175</v>
      </c>
      <c r="D712" s="6" t="s">
        <v>27</v>
      </c>
      <c r="E712" s="6" t="s">
        <v>481</v>
      </c>
      <c r="F712" s="7">
        <v>21</v>
      </c>
      <c r="G712" s="8">
        <f t="shared" si="7"/>
        <v>5250</v>
      </c>
    </row>
    <row r="713" spans="1:7" ht="21" customHeight="1" x14ac:dyDescent="0.25">
      <c r="A713" s="4" t="s">
        <v>482</v>
      </c>
      <c r="B713" s="5" t="s">
        <v>439</v>
      </c>
      <c r="C713" s="6" t="s">
        <v>401</v>
      </c>
      <c r="D713" s="6" t="s">
        <v>331</v>
      </c>
      <c r="E713" s="6" t="s">
        <v>483</v>
      </c>
      <c r="F713" s="7">
        <v>37</v>
      </c>
      <c r="G713" s="8">
        <f t="shared" si="7"/>
        <v>9250</v>
      </c>
    </row>
    <row r="714" spans="1:7" ht="21" customHeight="1" x14ac:dyDescent="0.25">
      <c r="A714" s="4" t="s">
        <v>484</v>
      </c>
      <c r="B714" s="5" t="s">
        <v>439</v>
      </c>
      <c r="C714" s="6" t="s">
        <v>34</v>
      </c>
      <c r="D714" s="6" t="s">
        <v>472</v>
      </c>
      <c r="E714" s="6" t="s">
        <v>22</v>
      </c>
      <c r="F714" s="7">
        <v>38</v>
      </c>
      <c r="G714" s="8">
        <f t="shared" si="7"/>
        <v>9500</v>
      </c>
    </row>
    <row r="715" spans="1:7" ht="21" customHeight="1" x14ac:dyDescent="0.25">
      <c r="A715" s="4" t="s">
        <v>485</v>
      </c>
      <c r="B715" s="5" t="s">
        <v>439</v>
      </c>
      <c r="C715" s="6" t="s">
        <v>486</v>
      </c>
      <c r="D715" s="6" t="s">
        <v>287</v>
      </c>
      <c r="E715" s="6" t="s">
        <v>228</v>
      </c>
      <c r="F715" s="7">
        <v>36</v>
      </c>
      <c r="G715" s="8">
        <f t="shared" si="7"/>
        <v>9000</v>
      </c>
    </row>
    <row r="716" spans="1:7" ht="21" customHeight="1" x14ac:dyDescent="0.25">
      <c r="A716" s="4" t="s">
        <v>487</v>
      </c>
      <c r="B716" s="5" t="s">
        <v>439</v>
      </c>
      <c r="C716" s="6" t="s">
        <v>34</v>
      </c>
      <c r="D716" s="6" t="s">
        <v>179</v>
      </c>
      <c r="E716" s="6" t="s">
        <v>488</v>
      </c>
      <c r="F716" s="7">
        <v>38</v>
      </c>
      <c r="G716" s="8">
        <f t="shared" si="7"/>
        <v>9500</v>
      </c>
    </row>
    <row r="717" spans="1:7" ht="21" customHeight="1" x14ac:dyDescent="0.25">
      <c r="A717" s="4" t="s">
        <v>489</v>
      </c>
      <c r="B717" s="5" t="s">
        <v>439</v>
      </c>
      <c r="C717" s="6" t="s">
        <v>490</v>
      </c>
      <c r="D717" s="6" t="s">
        <v>67</v>
      </c>
      <c r="E717" s="6" t="s">
        <v>491</v>
      </c>
      <c r="F717" s="7">
        <v>28</v>
      </c>
      <c r="G717" s="8">
        <f t="shared" si="7"/>
        <v>7000</v>
      </c>
    </row>
    <row r="718" spans="1:7" ht="21" customHeight="1" x14ac:dyDescent="0.25">
      <c r="A718" s="4" t="s">
        <v>492</v>
      </c>
      <c r="B718" s="5" t="s">
        <v>439</v>
      </c>
      <c r="C718" s="6" t="s">
        <v>493</v>
      </c>
      <c r="D718" s="6" t="s">
        <v>494</v>
      </c>
      <c r="E718" s="6" t="s">
        <v>495</v>
      </c>
      <c r="F718" s="7">
        <v>8</v>
      </c>
      <c r="G718" s="8">
        <f t="shared" si="7"/>
        <v>2000</v>
      </c>
    </row>
    <row r="719" spans="1:7" ht="21" customHeight="1" x14ac:dyDescent="0.25">
      <c r="A719" s="4" t="s">
        <v>496</v>
      </c>
      <c r="B719" s="5" t="s">
        <v>439</v>
      </c>
      <c r="C719" s="6" t="s">
        <v>497</v>
      </c>
      <c r="D719" s="6" t="s">
        <v>223</v>
      </c>
      <c r="E719" s="6" t="s">
        <v>498</v>
      </c>
      <c r="F719" s="7">
        <v>15</v>
      </c>
      <c r="G719" s="8">
        <f t="shared" si="7"/>
        <v>3750</v>
      </c>
    </row>
    <row r="720" spans="1:7" ht="21" customHeight="1" x14ac:dyDescent="0.25">
      <c r="A720" s="4" t="s">
        <v>499</v>
      </c>
      <c r="B720" s="5" t="s">
        <v>439</v>
      </c>
      <c r="C720" s="6" t="s">
        <v>500</v>
      </c>
      <c r="D720" s="6" t="s">
        <v>501</v>
      </c>
      <c r="E720" s="6" t="s">
        <v>324</v>
      </c>
      <c r="F720" s="7">
        <v>16</v>
      </c>
      <c r="G720" s="8">
        <f t="shared" si="7"/>
        <v>4000</v>
      </c>
    </row>
    <row r="721" spans="1:7" ht="21" customHeight="1" x14ac:dyDescent="0.25">
      <c r="A721" s="4" t="s">
        <v>502</v>
      </c>
      <c r="B721" s="5" t="s">
        <v>439</v>
      </c>
      <c r="C721" s="6" t="s">
        <v>34</v>
      </c>
      <c r="D721" s="6" t="s">
        <v>472</v>
      </c>
      <c r="E721" s="6" t="s">
        <v>259</v>
      </c>
      <c r="F721" s="7">
        <v>34</v>
      </c>
      <c r="G721" s="8">
        <f t="shared" si="7"/>
        <v>8500</v>
      </c>
    </row>
    <row r="722" spans="1:7" ht="21" customHeight="1" x14ac:dyDescent="0.25">
      <c r="A722" s="4" t="s">
        <v>503</v>
      </c>
      <c r="B722" s="5" t="s">
        <v>439</v>
      </c>
      <c r="C722" s="6" t="s">
        <v>504</v>
      </c>
      <c r="D722" s="6" t="s">
        <v>314</v>
      </c>
      <c r="E722" s="6" t="s">
        <v>505</v>
      </c>
      <c r="F722" s="7">
        <v>23</v>
      </c>
      <c r="G722" s="8">
        <f t="shared" si="7"/>
        <v>5750</v>
      </c>
    </row>
    <row r="723" spans="1:7" ht="21" customHeight="1" x14ac:dyDescent="0.25">
      <c r="A723" s="4" t="s">
        <v>506</v>
      </c>
      <c r="B723" s="5" t="s">
        <v>439</v>
      </c>
      <c r="C723" s="6" t="s">
        <v>504</v>
      </c>
      <c r="D723" s="6" t="s">
        <v>504</v>
      </c>
      <c r="E723" s="6" t="s">
        <v>507</v>
      </c>
      <c r="F723" s="7">
        <v>20</v>
      </c>
      <c r="G723" s="8">
        <f t="shared" si="7"/>
        <v>5000</v>
      </c>
    </row>
    <row r="724" spans="1:7" ht="21" customHeight="1" x14ac:dyDescent="0.25">
      <c r="A724" s="4" t="s">
        <v>508</v>
      </c>
      <c r="B724" s="5" t="s">
        <v>439</v>
      </c>
      <c r="C724" s="6" t="s">
        <v>493</v>
      </c>
      <c r="D724" s="6" t="s">
        <v>509</v>
      </c>
      <c r="E724" s="6" t="s">
        <v>510</v>
      </c>
      <c r="F724" s="7">
        <v>14</v>
      </c>
      <c r="G724" s="8">
        <f t="shared" ref="G724:G766" si="8">F724*250</f>
        <v>3500</v>
      </c>
    </row>
    <row r="725" spans="1:7" ht="21" customHeight="1" x14ac:dyDescent="0.25">
      <c r="A725" s="4" t="s">
        <v>511</v>
      </c>
      <c r="B725" s="5" t="s">
        <v>439</v>
      </c>
      <c r="C725" s="6" t="s">
        <v>512</v>
      </c>
      <c r="D725" s="6" t="s">
        <v>513</v>
      </c>
      <c r="E725" s="6" t="s">
        <v>197</v>
      </c>
      <c r="F725" s="7">
        <v>29</v>
      </c>
      <c r="G725" s="8">
        <f t="shared" si="8"/>
        <v>7250</v>
      </c>
    </row>
    <row r="726" spans="1:7" ht="21" customHeight="1" x14ac:dyDescent="0.25">
      <c r="A726" s="4" t="s">
        <v>514</v>
      </c>
      <c r="B726" s="5" t="s">
        <v>439</v>
      </c>
      <c r="C726" s="6" t="s">
        <v>308</v>
      </c>
      <c r="D726" s="6" t="s">
        <v>70</v>
      </c>
      <c r="E726" s="6" t="s">
        <v>515</v>
      </c>
      <c r="F726" s="7">
        <v>8</v>
      </c>
      <c r="G726" s="8">
        <f t="shared" si="8"/>
        <v>2000</v>
      </c>
    </row>
    <row r="727" spans="1:7" ht="21" customHeight="1" x14ac:dyDescent="0.25">
      <c r="A727" s="4" t="s">
        <v>516</v>
      </c>
      <c r="B727" s="5" t="s">
        <v>439</v>
      </c>
      <c r="C727" s="6" t="s">
        <v>223</v>
      </c>
      <c r="D727" s="6" t="s">
        <v>517</v>
      </c>
      <c r="E727" s="6" t="s">
        <v>518</v>
      </c>
      <c r="F727" s="7">
        <v>25</v>
      </c>
      <c r="G727" s="8">
        <f t="shared" si="8"/>
        <v>6250</v>
      </c>
    </row>
    <row r="728" spans="1:7" ht="21" customHeight="1" x14ac:dyDescent="0.25">
      <c r="A728" s="4" t="s">
        <v>519</v>
      </c>
      <c r="B728" s="5" t="s">
        <v>439</v>
      </c>
      <c r="C728" s="6" t="s">
        <v>208</v>
      </c>
      <c r="D728" s="6" t="s">
        <v>169</v>
      </c>
      <c r="E728" s="6" t="s">
        <v>520</v>
      </c>
      <c r="F728" s="7">
        <v>16</v>
      </c>
      <c r="G728" s="8">
        <f t="shared" si="8"/>
        <v>4000</v>
      </c>
    </row>
    <row r="729" spans="1:7" ht="21" customHeight="1" x14ac:dyDescent="0.25">
      <c r="A729" s="4" t="s">
        <v>521</v>
      </c>
      <c r="B729" s="5" t="s">
        <v>439</v>
      </c>
      <c r="C729" s="6" t="s">
        <v>34</v>
      </c>
      <c r="D729" s="6" t="s">
        <v>522</v>
      </c>
      <c r="E729" s="6" t="s">
        <v>523</v>
      </c>
      <c r="F729" s="7">
        <v>29</v>
      </c>
      <c r="G729" s="8">
        <f t="shared" si="8"/>
        <v>7250</v>
      </c>
    </row>
    <row r="730" spans="1:7" ht="21" customHeight="1" x14ac:dyDescent="0.25">
      <c r="A730" s="4" t="s">
        <v>524</v>
      </c>
      <c r="B730" s="5" t="s">
        <v>439</v>
      </c>
      <c r="C730" s="6" t="s">
        <v>34</v>
      </c>
      <c r="D730" s="6" t="s">
        <v>522</v>
      </c>
      <c r="E730" s="6" t="s">
        <v>525</v>
      </c>
      <c r="F730" s="7">
        <v>41</v>
      </c>
      <c r="G730" s="8">
        <f t="shared" si="8"/>
        <v>10250</v>
      </c>
    </row>
    <row r="731" spans="1:7" ht="21" customHeight="1" x14ac:dyDescent="0.25">
      <c r="A731" s="4" t="s">
        <v>526</v>
      </c>
      <c r="B731" s="5" t="s">
        <v>439</v>
      </c>
      <c r="C731" s="6" t="s">
        <v>527</v>
      </c>
      <c r="D731" s="6" t="s">
        <v>223</v>
      </c>
      <c r="E731" s="6" t="s">
        <v>201</v>
      </c>
      <c r="F731" s="7">
        <v>22</v>
      </c>
      <c r="G731" s="8">
        <f t="shared" si="8"/>
        <v>5500</v>
      </c>
    </row>
    <row r="732" spans="1:7" ht="21" customHeight="1" x14ac:dyDescent="0.25">
      <c r="A732" s="4" t="s">
        <v>528</v>
      </c>
      <c r="B732" s="5" t="s">
        <v>529</v>
      </c>
      <c r="C732" s="6" t="s">
        <v>245</v>
      </c>
      <c r="D732" s="6" t="s">
        <v>530</v>
      </c>
      <c r="E732" s="6" t="s">
        <v>531</v>
      </c>
      <c r="F732" s="7">
        <v>48</v>
      </c>
      <c r="G732" s="8">
        <f t="shared" si="8"/>
        <v>12000</v>
      </c>
    </row>
    <row r="733" spans="1:7" ht="21" customHeight="1" x14ac:dyDescent="0.25">
      <c r="A733" s="4" t="s">
        <v>532</v>
      </c>
      <c r="B733" s="5" t="s">
        <v>529</v>
      </c>
      <c r="C733" s="6" t="s">
        <v>169</v>
      </c>
      <c r="D733" s="6" t="s">
        <v>223</v>
      </c>
      <c r="E733" s="6" t="s">
        <v>142</v>
      </c>
      <c r="F733" s="7">
        <v>27</v>
      </c>
      <c r="G733" s="8">
        <f t="shared" si="8"/>
        <v>6750</v>
      </c>
    </row>
    <row r="734" spans="1:7" ht="21" customHeight="1" x14ac:dyDescent="0.25">
      <c r="A734" s="4" t="s">
        <v>533</v>
      </c>
      <c r="B734" s="5" t="s">
        <v>529</v>
      </c>
      <c r="C734" s="6" t="s">
        <v>21</v>
      </c>
      <c r="D734" s="6" t="s">
        <v>223</v>
      </c>
      <c r="E734" s="6" t="s">
        <v>534</v>
      </c>
      <c r="F734" s="7">
        <v>26</v>
      </c>
      <c r="G734" s="8">
        <f t="shared" si="8"/>
        <v>6500</v>
      </c>
    </row>
    <row r="735" spans="1:7" ht="21" customHeight="1" x14ac:dyDescent="0.25">
      <c r="A735" s="4" t="s">
        <v>535</v>
      </c>
      <c r="B735" s="5" t="s">
        <v>529</v>
      </c>
      <c r="C735" s="6" t="s">
        <v>235</v>
      </c>
      <c r="D735" s="6" t="s">
        <v>536</v>
      </c>
      <c r="E735" s="6" t="s">
        <v>537</v>
      </c>
      <c r="F735" s="7">
        <v>42</v>
      </c>
      <c r="G735" s="8">
        <f t="shared" si="8"/>
        <v>10500</v>
      </c>
    </row>
    <row r="736" spans="1:7" ht="21" customHeight="1" x14ac:dyDescent="0.25">
      <c r="A736" s="4" t="s">
        <v>538</v>
      </c>
      <c r="B736" s="5" t="s">
        <v>529</v>
      </c>
      <c r="C736" s="6" t="s">
        <v>235</v>
      </c>
      <c r="D736" s="6" t="s">
        <v>140</v>
      </c>
      <c r="E736" s="6" t="s">
        <v>539</v>
      </c>
      <c r="F736" s="7">
        <v>50</v>
      </c>
      <c r="G736" s="8">
        <f t="shared" si="8"/>
        <v>12500</v>
      </c>
    </row>
    <row r="737" spans="1:7" ht="21" customHeight="1" x14ac:dyDescent="0.25">
      <c r="A737" s="4" t="s">
        <v>540</v>
      </c>
      <c r="B737" s="5" t="s">
        <v>529</v>
      </c>
      <c r="C737" s="6" t="s">
        <v>223</v>
      </c>
      <c r="D737" s="6" t="s">
        <v>536</v>
      </c>
      <c r="E737" s="6" t="s">
        <v>541</v>
      </c>
      <c r="F737" s="7">
        <v>15</v>
      </c>
      <c r="G737" s="8">
        <f t="shared" si="8"/>
        <v>3750</v>
      </c>
    </row>
    <row r="738" spans="1:7" ht="21" customHeight="1" x14ac:dyDescent="0.25">
      <c r="A738" s="4" t="s">
        <v>542</v>
      </c>
      <c r="B738" s="5" t="s">
        <v>529</v>
      </c>
      <c r="C738" s="6" t="s">
        <v>223</v>
      </c>
      <c r="D738" s="6" t="s">
        <v>144</v>
      </c>
      <c r="E738" s="6" t="s">
        <v>543</v>
      </c>
      <c r="F738" s="7">
        <v>16</v>
      </c>
      <c r="G738" s="8">
        <f t="shared" si="8"/>
        <v>4000</v>
      </c>
    </row>
    <row r="739" spans="1:7" ht="21" customHeight="1" x14ac:dyDescent="0.25">
      <c r="A739" s="4" t="s">
        <v>544</v>
      </c>
      <c r="B739" s="5" t="s">
        <v>529</v>
      </c>
      <c r="C739" s="6" t="s">
        <v>223</v>
      </c>
      <c r="D739" s="6" t="s">
        <v>37</v>
      </c>
      <c r="E739" s="6" t="s">
        <v>545</v>
      </c>
      <c r="F739" s="7">
        <v>50</v>
      </c>
      <c r="G739" s="8">
        <f t="shared" si="8"/>
        <v>12500</v>
      </c>
    </row>
    <row r="740" spans="1:7" ht="21" customHeight="1" x14ac:dyDescent="0.25">
      <c r="A740" s="4" t="s">
        <v>546</v>
      </c>
      <c r="B740" s="5" t="s">
        <v>529</v>
      </c>
      <c r="C740" s="6" t="s">
        <v>20</v>
      </c>
      <c r="D740" s="6" t="s">
        <v>20</v>
      </c>
      <c r="E740" s="6" t="s">
        <v>547</v>
      </c>
      <c r="F740" s="7">
        <v>28</v>
      </c>
      <c r="G740" s="8">
        <f t="shared" si="8"/>
        <v>7000</v>
      </c>
    </row>
    <row r="741" spans="1:7" ht="21" customHeight="1" x14ac:dyDescent="0.25">
      <c r="A741" s="4" t="s">
        <v>548</v>
      </c>
      <c r="B741" s="5" t="s">
        <v>529</v>
      </c>
      <c r="C741" s="6" t="s">
        <v>20</v>
      </c>
      <c r="D741" s="6" t="s">
        <v>37</v>
      </c>
      <c r="E741" s="6" t="s">
        <v>453</v>
      </c>
      <c r="F741" s="7">
        <v>11</v>
      </c>
      <c r="G741" s="8">
        <f t="shared" si="8"/>
        <v>2750</v>
      </c>
    </row>
    <row r="742" spans="1:7" ht="21" customHeight="1" x14ac:dyDescent="0.25">
      <c r="A742" s="4" t="s">
        <v>549</v>
      </c>
      <c r="B742" s="5" t="s">
        <v>529</v>
      </c>
      <c r="C742" s="6" t="s">
        <v>28</v>
      </c>
      <c r="D742" s="6" t="s">
        <v>235</v>
      </c>
      <c r="E742" s="6" t="s">
        <v>550</v>
      </c>
      <c r="F742" s="7">
        <v>50</v>
      </c>
      <c r="G742" s="8">
        <f t="shared" si="8"/>
        <v>12500</v>
      </c>
    </row>
    <row r="743" spans="1:7" ht="21" customHeight="1" x14ac:dyDescent="0.25">
      <c r="A743" s="4" t="s">
        <v>551</v>
      </c>
      <c r="B743" s="5" t="s">
        <v>529</v>
      </c>
      <c r="C743" s="6" t="s">
        <v>37</v>
      </c>
      <c r="D743" s="6" t="s">
        <v>245</v>
      </c>
      <c r="E743" s="6" t="s">
        <v>130</v>
      </c>
      <c r="F743" s="7">
        <v>50</v>
      </c>
      <c r="G743" s="8">
        <f t="shared" si="8"/>
        <v>12500</v>
      </c>
    </row>
    <row r="744" spans="1:7" ht="21" customHeight="1" x14ac:dyDescent="0.25">
      <c r="A744" s="4" t="s">
        <v>552</v>
      </c>
      <c r="B744" s="5" t="s">
        <v>529</v>
      </c>
      <c r="C744" s="6" t="s">
        <v>37</v>
      </c>
      <c r="D744" s="6" t="s">
        <v>144</v>
      </c>
      <c r="E744" s="6" t="s">
        <v>376</v>
      </c>
      <c r="F744" s="7">
        <v>16</v>
      </c>
      <c r="G744" s="8">
        <f t="shared" si="8"/>
        <v>4000</v>
      </c>
    </row>
    <row r="745" spans="1:7" ht="21" customHeight="1" x14ac:dyDescent="0.25">
      <c r="A745" s="4" t="s">
        <v>555</v>
      </c>
      <c r="B745" s="5" t="s">
        <v>529</v>
      </c>
      <c r="C745" s="6" t="s">
        <v>140</v>
      </c>
      <c r="D745" s="6" t="s">
        <v>317</v>
      </c>
      <c r="E745" s="6" t="s">
        <v>556</v>
      </c>
      <c r="F745" s="7">
        <v>26</v>
      </c>
      <c r="G745" s="8">
        <f t="shared" si="8"/>
        <v>6500</v>
      </c>
    </row>
    <row r="746" spans="1:7" ht="21" customHeight="1" x14ac:dyDescent="0.25">
      <c r="A746" s="4" t="s">
        <v>557</v>
      </c>
      <c r="B746" s="5" t="s">
        <v>529</v>
      </c>
      <c r="C746" s="6" t="s">
        <v>273</v>
      </c>
      <c r="D746" s="6" t="s">
        <v>20</v>
      </c>
      <c r="E746" s="6" t="s">
        <v>558</v>
      </c>
      <c r="F746" s="7">
        <v>12</v>
      </c>
      <c r="G746" s="8">
        <f t="shared" si="8"/>
        <v>3000</v>
      </c>
    </row>
    <row r="747" spans="1:7" ht="21" customHeight="1" x14ac:dyDescent="0.25">
      <c r="A747" s="4" t="s">
        <v>559</v>
      </c>
      <c r="B747" s="5" t="s">
        <v>529</v>
      </c>
      <c r="C747" s="6" t="s">
        <v>37</v>
      </c>
      <c r="D747" s="6" t="s">
        <v>59</v>
      </c>
      <c r="E747" s="6" t="s">
        <v>228</v>
      </c>
      <c r="F747" s="7">
        <v>14</v>
      </c>
      <c r="G747" s="8">
        <f t="shared" si="8"/>
        <v>3500</v>
      </c>
    </row>
    <row r="748" spans="1:7" ht="21" customHeight="1" x14ac:dyDescent="0.25">
      <c r="A748" s="4" t="s">
        <v>560</v>
      </c>
      <c r="B748" s="5" t="s">
        <v>529</v>
      </c>
      <c r="C748" s="6" t="s">
        <v>561</v>
      </c>
      <c r="D748" s="6" t="s">
        <v>46</v>
      </c>
      <c r="E748" s="6" t="s">
        <v>562</v>
      </c>
      <c r="F748" s="7">
        <v>23</v>
      </c>
      <c r="G748" s="8">
        <f t="shared" si="8"/>
        <v>5750</v>
      </c>
    </row>
    <row r="749" spans="1:7" ht="21" customHeight="1" x14ac:dyDescent="0.25">
      <c r="A749" s="4" t="s">
        <v>564</v>
      </c>
      <c r="B749" s="5" t="s">
        <v>529</v>
      </c>
      <c r="C749" s="6" t="s">
        <v>59</v>
      </c>
      <c r="D749" s="6" t="s">
        <v>182</v>
      </c>
      <c r="E749" s="6" t="s">
        <v>565</v>
      </c>
      <c r="F749" s="7">
        <v>21</v>
      </c>
      <c r="G749" s="8">
        <f t="shared" si="8"/>
        <v>5250</v>
      </c>
    </row>
    <row r="750" spans="1:7" ht="21" customHeight="1" x14ac:dyDescent="0.25">
      <c r="A750" s="4" t="s">
        <v>566</v>
      </c>
      <c r="B750" s="5" t="s">
        <v>529</v>
      </c>
      <c r="C750" s="6" t="s">
        <v>314</v>
      </c>
      <c r="D750" s="6" t="s">
        <v>136</v>
      </c>
      <c r="E750" s="6" t="s">
        <v>567</v>
      </c>
      <c r="F750" s="7">
        <v>50</v>
      </c>
      <c r="G750" s="8">
        <f t="shared" si="8"/>
        <v>12500</v>
      </c>
    </row>
    <row r="751" spans="1:7" ht="21" customHeight="1" x14ac:dyDescent="0.25">
      <c r="A751" s="4" t="s">
        <v>568</v>
      </c>
      <c r="B751" s="5" t="s">
        <v>529</v>
      </c>
      <c r="C751" s="6" t="s">
        <v>13</v>
      </c>
      <c r="D751" s="6" t="s">
        <v>47</v>
      </c>
      <c r="E751" s="6" t="s">
        <v>42</v>
      </c>
      <c r="F751" s="7">
        <v>17</v>
      </c>
      <c r="G751" s="8">
        <f t="shared" si="8"/>
        <v>4250</v>
      </c>
    </row>
    <row r="752" spans="1:7" ht="21" customHeight="1" x14ac:dyDescent="0.25">
      <c r="A752" s="4" t="s">
        <v>569</v>
      </c>
      <c r="B752" s="5" t="s">
        <v>529</v>
      </c>
      <c r="C752" s="6" t="s">
        <v>314</v>
      </c>
      <c r="D752" s="6" t="s">
        <v>486</v>
      </c>
      <c r="E752" s="6" t="s">
        <v>570</v>
      </c>
      <c r="F752" s="7">
        <v>23</v>
      </c>
      <c r="G752" s="8">
        <f t="shared" si="8"/>
        <v>5750</v>
      </c>
    </row>
    <row r="753" spans="1:8" ht="21" customHeight="1" x14ac:dyDescent="0.25">
      <c r="A753" s="4" t="s">
        <v>571</v>
      </c>
      <c r="B753" s="5" t="s">
        <v>529</v>
      </c>
      <c r="C753" s="6" t="s">
        <v>245</v>
      </c>
      <c r="D753" s="6" t="s">
        <v>24</v>
      </c>
      <c r="E753" s="6" t="s">
        <v>42</v>
      </c>
      <c r="F753" s="7">
        <v>18</v>
      </c>
      <c r="G753" s="8">
        <f t="shared" si="8"/>
        <v>4500</v>
      </c>
    </row>
    <row r="754" spans="1:8" ht="21" customHeight="1" x14ac:dyDescent="0.25">
      <c r="A754" s="4" t="s">
        <v>572</v>
      </c>
      <c r="B754" s="5" t="s">
        <v>529</v>
      </c>
      <c r="C754" s="6" t="s">
        <v>59</v>
      </c>
      <c r="D754" s="6" t="s">
        <v>553</v>
      </c>
      <c r="E754" s="6" t="s">
        <v>94</v>
      </c>
      <c r="F754" s="7">
        <v>16</v>
      </c>
      <c r="G754" s="8">
        <f t="shared" si="8"/>
        <v>4000</v>
      </c>
    </row>
    <row r="755" spans="1:8" ht="21" customHeight="1" x14ac:dyDescent="0.25">
      <c r="A755" s="4" t="s">
        <v>573</v>
      </c>
      <c r="B755" s="5" t="s">
        <v>529</v>
      </c>
      <c r="C755" s="6" t="s">
        <v>223</v>
      </c>
      <c r="D755" s="6" t="s">
        <v>208</v>
      </c>
      <c r="E755" s="6" t="s">
        <v>574</v>
      </c>
      <c r="F755" s="7">
        <v>39</v>
      </c>
      <c r="G755" s="8">
        <f t="shared" si="8"/>
        <v>9750</v>
      </c>
    </row>
    <row r="756" spans="1:8" ht="21" customHeight="1" x14ac:dyDescent="0.25">
      <c r="A756" s="4" t="s">
        <v>575</v>
      </c>
      <c r="B756" s="5" t="s">
        <v>529</v>
      </c>
      <c r="C756" s="6" t="s">
        <v>223</v>
      </c>
      <c r="D756" s="6" t="s">
        <v>37</v>
      </c>
      <c r="E756" s="6" t="s">
        <v>576</v>
      </c>
      <c r="F756" s="7">
        <v>19</v>
      </c>
      <c r="G756" s="8">
        <f t="shared" si="8"/>
        <v>4750</v>
      </c>
    </row>
    <row r="757" spans="1:8" ht="21" customHeight="1" x14ac:dyDescent="0.25">
      <c r="A757" s="4" t="s">
        <v>577</v>
      </c>
      <c r="B757" s="5" t="s">
        <v>529</v>
      </c>
      <c r="C757" s="6" t="s">
        <v>208</v>
      </c>
      <c r="D757" s="6" t="s">
        <v>578</v>
      </c>
      <c r="E757" s="6" t="s">
        <v>579</v>
      </c>
      <c r="F757" s="7">
        <v>27</v>
      </c>
      <c r="G757" s="8">
        <f t="shared" si="8"/>
        <v>6750</v>
      </c>
    </row>
    <row r="758" spans="1:8" ht="21" customHeight="1" x14ac:dyDescent="0.25">
      <c r="A758" s="4" t="s">
        <v>580</v>
      </c>
      <c r="B758" s="5" t="s">
        <v>529</v>
      </c>
      <c r="C758" s="6" t="s">
        <v>13</v>
      </c>
      <c r="D758" s="6" t="s">
        <v>24</v>
      </c>
      <c r="E758" s="6" t="s">
        <v>92</v>
      </c>
      <c r="F758" s="7">
        <v>19</v>
      </c>
      <c r="G758" s="8">
        <f t="shared" si="8"/>
        <v>4750</v>
      </c>
    </row>
    <row r="759" spans="1:8" ht="21" customHeight="1" x14ac:dyDescent="0.25">
      <c r="A759" s="4" t="s">
        <v>581</v>
      </c>
      <c r="B759" s="5" t="s">
        <v>529</v>
      </c>
      <c r="C759" s="6" t="s">
        <v>13</v>
      </c>
      <c r="D759" s="6" t="s">
        <v>59</v>
      </c>
      <c r="E759" s="6" t="s">
        <v>582</v>
      </c>
      <c r="F759" s="7">
        <v>35</v>
      </c>
      <c r="G759" s="8">
        <f t="shared" si="8"/>
        <v>8750</v>
      </c>
    </row>
    <row r="760" spans="1:8" ht="21" customHeight="1" x14ac:dyDescent="0.25">
      <c r="A760" s="4" t="s">
        <v>583</v>
      </c>
      <c r="B760" s="5" t="s">
        <v>529</v>
      </c>
      <c r="C760" s="6" t="s">
        <v>13</v>
      </c>
      <c r="D760" s="6" t="s">
        <v>47</v>
      </c>
      <c r="E760" s="6" t="s">
        <v>543</v>
      </c>
      <c r="F760" s="7">
        <v>12</v>
      </c>
      <c r="G760" s="8">
        <f t="shared" si="8"/>
        <v>3000</v>
      </c>
    </row>
    <row r="761" spans="1:8" ht="21" customHeight="1" x14ac:dyDescent="0.25">
      <c r="A761" s="4" t="s">
        <v>584</v>
      </c>
      <c r="B761" s="5" t="s">
        <v>529</v>
      </c>
      <c r="C761" s="6" t="s">
        <v>13</v>
      </c>
      <c r="D761" s="6" t="s">
        <v>47</v>
      </c>
      <c r="E761" s="6" t="s">
        <v>585</v>
      </c>
      <c r="F761" s="7">
        <v>36</v>
      </c>
      <c r="G761" s="8">
        <f t="shared" si="8"/>
        <v>9000</v>
      </c>
    </row>
    <row r="762" spans="1:8" ht="21" customHeight="1" x14ac:dyDescent="0.25">
      <c r="A762" s="4" t="s">
        <v>586</v>
      </c>
      <c r="B762" s="5" t="s">
        <v>529</v>
      </c>
      <c r="C762" s="6" t="s">
        <v>13</v>
      </c>
      <c r="D762" s="6" t="s">
        <v>47</v>
      </c>
      <c r="E762" s="6" t="s">
        <v>221</v>
      </c>
      <c r="F762" s="7">
        <v>48</v>
      </c>
      <c r="G762" s="8">
        <f t="shared" si="8"/>
        <v>12000</v>
      </c>
    </row>
    <row r="763" spans="1:8" ht="21" customHeight="1" x14ac:dyDescent="0.25">
      <c r="A763" s="4" t="s">
        <v>587</v>
      </c>
      <c r="B763" s="5" t="s">
        <v>529</v>
      </c>
      <c r="C763" s="6" t="s">
        <v>223</v>
      </c>
      <c r="D763" s="6" t="s">
        <v>553</v>
      </c>
      <c r="E763" s="6" t="s">
        <v>329</v>
      </c>
      <c r="F763" s="7">
        <v>17</v>
      </c>
      <c r="G763" s="8">
        <f t="shared" si="8"/>
        <v>4250</v>
      </c>
    </row>
    <row r="764" spans="1:8" ht="21" customHeight="1" x14ac:dyDescent="0.25">
      <c r="A764" s="4" t="s">
        <v>588</v>
      </c>
      <c r="B764" s="5" t="s">
        <v>529</v>
      </c>
      <c r="C764" s="6" t="s">
        <v>13</v>
      </c>
      <c r="D764" s="6" t="s">
        <v>144</v>
      </c>
      <c r="E764" s="6" t="s">
        <v>589</v>
      </c>
      <c r="F764" s="7">
        <v>11</v>
      </c>
      <c r="G764" s="8">
        <f t="shared" si="8"/>
        <v>2750</v>
      </c>
    </row>
    <row r="765" spans="1:8" ht="21" customHeight="1" x14ac:dyDescent="0.25">
      <c r="A765" s="4" t="s">
        <v>590</v>
      </c>
      <c r="B765" s="5" t="s">
        <v>529</v>
      </c>
      <c r="C765" s="6" t="s">
        <v>13</v>
      </c>
      <c r="D765" s="6" t="s">
        <v>47</v>
      </c>
      <c r="E765" s="6" t="s">
        <v>42</v>
      </c>
      <c r="F765" s="7">
        <v>23</v>
      </c>
      <c r="G765" s="8">
        <f t="shared" si="8"/>
        <v>5750</v>
      </c>
    </row>
    <row r="766" spans="1:8" ht="21" customHeight="1" x14ac:dyDescent="0.25">
      <c r="A766" s="4" t="s">
        <v>592</v>
      </c>
      <c r="B766" s="5" t="s">
        <v>529</v>
      </c>
      <c r="C766" s="6" t="s">
        <v>223</v>
      </c>
      <c r="D766" s="6" t="s">
        <v>304</v>
      </c>
      <c r="E766" s="6" t="s">
        <v>593</v>
      </c>
      <c r="F766" s="7">
        <v>31</v>
      </c>
      <c r="G766" s="8">
        <f t="shared" si="8"/>
        <v>7750</v>
      </c>
    </row>
    <row r="767" spans="1:8" ht="21" customHeight="1" x14ac:dyDescent="0.25">
      <c r="A767" s="4" t="s">
        <v>3429</v>
      </c>
      <c r="B767" s="5" t="s">
        <v>3430</v>
      </c>
      <c r="C767" s="6" t="s">
        <v>2047</v>
      </c>
      <c r="D767" s="6" t="s">
        <v>27</v>
      </c>
      <c r="E767" s="6" t="s">
        <v>1364</v>
      </c>
      <c r="F767" s="7">
        <v>45</v>
      </c>
      <c r="G767" s="8">
        <f>F767*250</f>
        <v>11250</v>
      </c>
      <c r="H767" s="22" t="s">
        <v>3745</v>
      </c>
    </row>
    <row r="768" spans="1:8" ht="21" customHeight="1" x14ac:dyDescent="0.25">
      <c r="A768" s="4" t="s">
        <v>3431</v>
      </c>
      <c r="B768" s="5" t="s">
        <v>3430</v>
      </c>
      <c r="C768" s="6" t="s">
        <v>1248</v>
      </c>
      <c r="D768" s="6" t="s">
        <v>21</v>
      </c>
      <c r="E768" s="6" t="s">
        <v>81</v>
      </c>
      <c r="F768" s="7">
        <v>32</v>
      </c>
      <c r="G768" s="8">
        <f>F768*250</f>
        <v>8000</v>
      </c>
      <c r="H768" s="22" t="s">
        <v>3745</v>
      </c>
    </row>
    <row r="769" spans="1:8" ht="21" customHeight="1" x14ac:dyDescent="0.25">
      <c r="A769" s="4" t="s">
        <v>3432</v>
      </c>
      <c r="B769" s="5" t="s">
        <v>3430</v>
      </c>
      <c r="C769" s="6" t="s">
        <v>1007</v>
      </c>
      <c r="D769" s="6" t="s">
        <v>140</v>
      </c>
      <c r="E769" s="6" t="s">
        <v>81</v>
      </c>
      <c r="F769" s="7">
        <v>32</v>
      </c>
      <c r="G769" s="8">
        <f t="shared" ref="G769:G859" si="9">F769*250</f>
        <v>8000</v>
      </c>
      <c r="H769" s="22" t="s">
        <v>3745</v>
      </c>
    </row>
    <row r="770" spans="1:8" ht="21" customHeight="1" x14ac:dyDescent="0.25">
      <c r="A770" s="4" t="s">
        <v>3433</v>
      </c>
      <c r="B770" s="5" t="s">
        <v>3430</v>
      </c>
      <c r="C770" s="6" t="s">
        <v>1007</v>
      </c>
      <c r="D770" s="6" t="s">
        <v>162</v>
      </c>
      <c r="E770" s="6" t="s">
        <v>288</v>
      </c>
      <c r="F770" s="7">
        <v>28</v>
      </c>
      <c r="G770" s="8">
        <f t="shared" si="9"/>
        <v>7000</v>
      </c>
      <c r="H770" s="22" t="s">
        <v>3745</v>
      </c>
    </row>
    <row r="771" spans="1:8" ht="21" customHeight="1" x14ac:dyDescent="0.25">
      <c r="A771" s="4" t="s">
        <v>3434</v>
      </c>
      <c r="B771" s="5" t="s">
        <v>3430</v>
      </c>
      <c r="C771" s="6" t="s">
        <v>37</v>
      </c>
      <c r="D771" s="6" t="s">
        <v>1312</v>
      </c>
      <c r="E771" s="6" t="s">
        <v>3435</v>
      </c>
      <c r="F771" s="7">
        <v>50</v>
      </c>
      <c r="G771" s="8">
        <f t="shared" si="9"/>
        <v>12500</v>
      </c>
      <c r="H771" s="22" t="s">
        <v>3745</v>
      </c>
    </row>
    <row r="772" spans="1:8" ht="21" customHeight="1" x14ac:dyDescent="0.25">
      <c r="A772" s="4" t="s">
        <v>3436</v>
      </c>
      <c r="B772" s="5" t="s">
        <v>3430</v>
      </c>
      <c r="C772" s="6" t="s">
        <v>24</v>
      </c>
      <c r="D772" s="6" t="s">
        <v>141</v>
      </c>
      <c r="E772" s="6" t="s">
        <v>3437</v>
      </c>
      <c r="F772" s="7">
        <v>5</v>
      </c>
      <c r="G772" s="8">
        <f t="shared" si="9"/>
        <v>1250</v>
      </c>
      <c r="H772" s="22" t="s">
        <v>3745</v>
      </c>
    </row>
    <row r="773" spans="1:8" ht="21" customHeight="1" x14ac:dyDescent="0.25">
      <c r="A773" s="4" t="s">
        <v>3438</v>
      </c>
      <c r="B773" s="5" t="s">
        <v>3430</v>
      </c>
      <c r="C773" s="6" t="s">
        <v>37</v>
      </c>
      <c r="D773" s="6" t="s">
        <v>1312</v>
      </c>
      <c r="E773" s="6" t="s">
        <v>3439</v>
      </c>
      <c r="F773" s="7">
        <v>50</v>
      </c>
      <c r="G773" s="8">
        <f t="shared" si="9"/>
        <v>12500</v>
      </c>
      <c r="H773" s="22" t="s">
        <v>3745</v>
      </c>
    </row>
    <row r="774" spans="1:8" ht="21" customHeight="1" x14ac:dyDescent="0.25">
      <c r="A774" s="4" t="s">
        <v>3440</v>
      </c>
      <c r="B774" s="5" t="s">
        <v>3430</v>
      </c>
      <c r="C774" s="6" t="s">
        <v>37</v>
      </c>
      <c r="D774" s="6" t="s">
        <v>3441</v>
      </c>
      <c r="E774" s="6" t="s">
        <v>3442</v>
      </c>
      <c r="F774" s="7">
        <v>50</v>
      </c>
      <c r="G774" s="8">
        <f t="shared" si="9"/>
        <v>12500</v>
      </c>
      <c r="H774" s="22" t="s">
        <v>3745</v>
      </c>
    </row>
    <row r="775" spans="1:8" ht="21" customHeight="1" x14ac:dyDescent="0.25">
      <c r="A775" s="4" t="s">
        <v>3443</v>
      </c>
      <c r="B775" s="5" t="s">
        <v>3430</v>
      </c>
      <c r="C775" s="6" t="s">
        <v>2047</v>
      </c>
      <c r="D775" s="6" t="s">
        <v>2047</v>
      </c>
      <c r="E775" s="6" t="s">
        <v>22</v>
      </c>
      <c r="F775" s="7">
        <v>50</v>
      </c>
      <c r="G775" s="8">
        <f t="shared" si="9"/>
        <v>12500</v>
      </c>
      <c r="H775" s="22" t="s">
        <v>3745</v>
      </c>
    </row>
    <row r="776" spans="1:8" ht="21" customHeight="1" x14ac:dyDescent="0.25">
      <c r="A776" s="4" t="s">
        <v>3444</v>
      </c>
      <c r="B776" s="5" t="s">
        <v>3430</v>
      </c>
      <c r="C776" s="6" t="s">
        <v>1185</v>
      </c>
      <c r="D776" s="6" t="s">
        <v>1185</v>
      </c>
      <c r="E776" s="6" t="s">
        <v>3445</v>
      </c>
      <c r="F776" s="7">
        <v>17</v>
      </c>
      <c r="G776" s="8">
        <f t="shared" si="9"/>
        <v>4250</v>
      </c>
      <c r="H776" s="22" t="s">
        <v>3745</v>
      </c>
    </row>
    <row r="777" spans="1:8" ht="21" customHeight="1" x14ac:dyDescent="0.25">
      <c r="A777" s="4" t="s">
        <v>3446</v>
      </c>
      <c r="B777" s="5" t="s">
        <v>3430</v>
      </c>
      <c r="C777" s="6" t="s">
        <v>179</v>
      </c>
      <c r="D777" s="6" t="s">
        <v>79</v>
      </c>
      <c r="E777" s="6" t="s">
        <v>2953</v>
      </c>
      <c r="F777" s="7">
        <v>21</v>
      </c>
      <c r="G777" s="8">
        <f t="shared" si="9"/>
        <v>5250</v>
      </c>
      <c r="H777" s="22" t="s">
        <v>3745</v>
      </c>
    </row>
    <row r="778" spans="1:8" ht="21" customHeight="1" x14ac:dyDescent="0.25">
      <c r="A778" s="4" t="s">
        <v>3447</v>
      </c>
      <c r="B778" s="5" t="s">
        <v>3430</v>
      </c>
      <c r="C778" s="6" t="s">
        <v>27</v>
      </c>
      <c r="D778" s="6" t="s">
        <v>79</v>
      </c>
      <c r="E778" s="6" t="s">
        <v>35</v>
      </c>
      <c r="F778" s="7">
        <v>41</v>
      </c>
      <c r="G778" s="8">
        <f t="shared" si="9"/>
        <v>10250</v>
      </c>
      <c r="H778" s="22" t="s">
        <v>3745</v>
      </c>
    </row>
    <row r="779" spans="1:8" ht="21" customHeight="1" x14ac:dyDescent="0.25">
      <c r="A779" s="4" t="s">
        <v>3448</v>
      </c>
      <c r="B779" s="5" t="s">
        <v>3430</v>
      </c>
      <c r="C779" s="6" t="s">
        <v>27</v>
      </c>
      <c r="D779" s="6" t="s">
        <v>2046</v>
      </c>
      <c r="E779" s="6" t="s">
        <v>35</v>
      </c>
      <c r="F779" s="7">
        <v>11</v>
      </c>
      <c r="G779" s="8">
        <f t="shared" si="9"/>
        <v>2750</v>
      </c>
      <c r="H779" s="22" t="s">
        <v>3745</v>
      </c>
    </row>
    <row r="780" spans="1:8" ht="21" customHeight="1" x14ac:dyDescent="0.25">
      <c r="A780" s="4" t="s">
        <v>3449</v>
      </c>
      <c r="B780" s="5" t="s">
        <v>3430</v>
      </c>
      <c r="C780" s="6" t="s">
        <v>3450</v>
      </c>
      <c r="D780" s="6" t="s">
        <v>1421</v>
      </c>
      <c r="E780" s="6" t="s">
        <v>3451</v>
      </c>
      <c r="F780" s="7">
        <v>30</v>
      </c>
      <c r="G780" s="8">
        <f t="shared" si="9"/>
        <v>7500</v>
      </c>
      <c r="H780" s="22" t="s">
        <v>3745</v>
      </c>
    </row>
    <row r="781" spans="1:8" ht="21" customHeight="1" x14ac:dyDescent="0.25">
      <c r="A781" s="4" t="s">
        <v>3452</v>
      </c>
      <c r="B781" s="5" t="s">
        <v>3453</v>
      </c>
      <c r="C781" s="6" t="s">
        <v>486</v>
      </c>
      <c r="D781" s="6" t="s">
        <v>486</v>
      </c>
      <c r="E781" s="6" t="s">
        <v>488</v>
      </c>
      <c r="F781" s="7">
        <v>16</v>
      </c>
      <c r="G781" s="8">
        <f t="shared" si="9"/>
        <v>4000</v>
      </c>
      <c r="H781" s="22" t="s">
        <v>3745</v>
      </c>
    </row>
    <row r="782" spans="1:8" ht="21" customHeight="1" x14ac:dyDescent="0.25">
      <c r="A782" s="4" t="s">
        <v>3454</v>
      </c>
      <c r="B782" s="5" t="s">
        <v>3453</v>
      </c>
      <c r="C782" s="6" t="s">
        <v>47</v>
      </c>
      <c r="D782" s="6" t="s">
        <v>501</v>
      </c>
      <c r="E782" s="6" t="s">
        <v>495</v>
      </c>
      <c r="F782" s="7">
        <v>31</v>
      </c>
      <c r="G782" s="8">
        <f t="shared" si="9"/>
        <v>7750</v>
      </c>
      <c r="H782" s="22" t="s">
        <v>3745</v>
      </c>
    </row>
    <row r="783" spans="1:8" ht="21" customHeight="1" x14ac:dyDescent="0.25">
      <c r="A783" s="4" t="s">
        <v>3455</v>
      </c>
      <c r="B783" s="5" t="s">
        <v>3453</v>
      </c>
      <c r="C783" s="6" t="s">
        <v>27</v>
      </c>
      <c r="D783" s="6" t="s">
        <v>59</v>
      </c>
      <c r="E783" s="6" t="s">
        <v>1031</v>
      </c>
      <c r="F783" s="7">
        <v>8</v>
      </c>
      <c r="G783" s="8">
        <f t="shared" si="9"/>
        <v>2000</v>
      </c>
      <c r="H783" s="22" t="s">
        <v>3745</v>
      </c>
    </row>
    <row r="784" spans="1:8" ht="21" customHeight="1" x14ac:dyDescent="0.25">
      <c r="A784" s="4" t="s">
        <v>3456</v>
      </c>
      <c r="B784" s="5" t="s">
        <v>3453</v>
      </c>
      <c r="C784" s="6" t="s">
        <v>332</v>
      </c>
      <c r="D784" s="6" t="s">
        <v>698</v>
      </c>
      <c r="E784" s="6" t="s">
        <v>3457</v>
      </c>
      <c r="F784" s="7">
        <v>17</v>
      </c>
      <c r="G784" s="8">
        <f t="shared" si="9"/>
        <v>4250</v>
      </c>
      <c r="H784" s="22" t="s">
        <v>3745</v>
      </c>
    </row>
    <row r="785" spans="1:8" ht="21" customHeight="1" x14ac:dyDescent="0.25">
      <c r="A785" s="4" t="s">
        <v>3458</v>
      </c>
      <c r="B785" s="5" t="s">
        <v>3453</v>
      </c>
      <c r="C785" s="6" t="s">
        <v>151</v>
      </c>
      <c r="D785" s="6" t="s">
        <v>227</v>
      </c>
      <c r="E785" s="6" t="s">
        <v>3459</v>
      </c>
      <c r="F785" s="7">
        <v>50</v>
      </c>
      <c r="G785" s="8">
        <f t="shared" si="9"/>
        <v>12500</v>
      </c>
      <c r="H785" s="22" t="s">
        <v>3745</v>
      </c>
    </row>
    <row r="786" spans="1:8" ht="21" customHeight="1" x14ac:dyDescent="0.25">
      <c r="A786" s="4" t="s">
        <v>3460</v>
      </c>
      <c r="B786" s="5" t="s">
        <v>3453</v>
      </c>
      <c r="C786" s="6" t="s">
        <v>332</v>
      </c>
      <c r="D786" s="6" t="s">
        <v>698</v>
      </c>
      <c r="E786" s="6" t="s">
        <v>3461</v>
      </c>
      <c r="F786" s="7">
        <v>19</v>
      </c>
      <c r="G786" s="8">
        <f t="shared" si="9"/>
        <v>4750</v>
      </c>
      <c r="H786" s="22" t="s">
        <v>3745</v>
      </c>
    </row>
    <row r="787" spans="1:8" ht="21" customHeight="1" x14ac:dyDescent="0.25">
      <c r="A787" s="4" t="s">
        <v>3462</v>
      </c>
      <c r="B787" s="5" t="s">
        <v>3453</v>
      </c>
      <c r="C787" s="6" t="s">
        <v>1796</v>
      </c>
      <c r="D787" s="6" t="s">
        <v>76</v>
      </c>
      <c r="E787" s="6" t="s">
        <v>3463</v>
      </c>
      <c r="F787" s="7">
        <v>13</v>
      </c>
      <c r="G787" s="8">
        <f t="shared" si="9"/>
        <v>3250</v>
      </c>
      <c r="H787" s="22" t="s">
        <v>3745</v>
      </c>
    </row>
    <row r="788" spans="1:8" ht="21" customHeight="1" x14ac:dyDescent="0.25">
      <c r="A788" s="4" t="s">
        <v>3464</v>
      </c>
      <c r="B788" s="5" t="s">
        <v>3453</v>
      </c>
      <c r="C788" s="6" t="s">
        <v>372</v>
      </c>
      <c r="D788" s="6" t="s">
        <v>24</v>
      </c>
      <c r="E788" s="6" t="s">
        <v>3465</v>
      </c>
      <c r="F788" s="7">
        <v>14</v>
      </c>
      <c r="G788" s="8">
        <f t="shared" si="9"/>
        <v>3500</v>
      </c>
      <c r="H788" s="22" t="s">
        <v>3745</v>
      </c>
    </row>
    <row r="789" spans="1:8" ht="21" customHeight="1" x14ac:dyDescent="0.25">
      <c r="A789" s="4" t="s">
        <v>3466</v>
      </c>
      <c r="B789" s="5" t="s">
        <v>3453</v>
      </c>
      <c r="C789" s="6" t="s">
        <v>3467</v>
      </c>
      <c r="D789" s="6" t="s">
        <v>99</v>
      </c>
      <c r="E789" s="6" t="s">
        <v>495</v>
      </c>
      <c r="F789" s="7">
        <v>50</v>
      </c>
      <c r="G789" s="8">
        <f t="shared" si="9"/>
        <v>12500</v>
      </c>
      <c r="H789" s="22" t="s">
        <v>3745</v>
      </c>
    </row>
    <row r="790" spans="1:8" ht="21" customHeight="1" x14ac:dyDescent="0.25">
      <c r="A790" s="4" t="s">
        <v>3468</v>
      </c>
      <c r="B790" s="5" t="s">
        <v>3453</v>
      </c>
      <c r="C790" s="6" t="s">
        <v>1676</v>
      </c>
      <c r="D790" s="6" t="s">
        <v>75</v>
      </c>
      <c r="E790" s="6" t="s">
        <v>3469</v>
      </c>
      <c r="F790" s="7">
        <v>7</v>
      </c>
      <c r="G790" s="8">
        <f t="shared" si="9"/>
        <v>1750</v>
      </c>
      <c r="H790" s="22" t="s">
        <v>3745</v>
      </c>
    </row>
    <row r="791" spans="1:8" ht="21" customHeight="1" x14ac:dyDescent="0.25">
      <c r="A791" s="4" t="s">
        <v>3470</v>
      </c>
      <c r="B791" s="5" t="s">
        <v>3453</v>
      </c>
      <c r="C791" s="6" t="s">
        <v>85</v>
      </c>
      <c r="D791" s="6" t="s">
        <v>112</v>
      </c>
      <c r="E791" s="6" t="s">
        <v>277</v>
      </c>
      <c r="F791" s="7">
        <v>17</v>
      </c>
      <c r="G791" s="8">
        <f t="shared" si="9"/>
        <v>4250</v>
      </c>
      <c r="H791" s="22" t="s">
        <v>3745</v>
      </c>
    </row>
    <row r="792" spans="1:8" ht="21" customHeight="1" x14ac:dyDescent="0.25">
      <c r="A792" s="4" t="s">
        <v>3471</v>
      </c>
      <c r="B792" s="5" t="s">
        <v>3453</v>
      </c>
      <c r="C792" s="6" t="s">
        <v>59</v>
      </c>
      <c r="D792" s="6" t="s">
        <v>3472</v>
      </c>
      <c r="E792" s="6" t="s">
        <v>327</v>
      </c>
      <c r="F792" s="7">
        <v>49</v>
      </c>
      <c r="G792" s="8">
        <f t="shared" si="9"/>
        <v>12250</v>
      </c>
      <c r="H792" s="22" t="s">
        <v>3745</v>
      </c>
    </row>
    <row r="793" spans="1:8" ht="21" customHeight="1" x14ac:dyDescent="0.25">
      <c r="A793" s="4" t="s">
        <v>3473</v>
      </c>
      <c r="B793" s="5" t="s">
        <v>3453</v>
      </c>
      <c r="C793" s="6" t="s">
        <v>372</v>
      </c>
      <c r="D793" s="6" t="s">
        <v>37</v>
      </c>
      <c r="E793" s="6" t="s">
        <v>917</v>
      </c>
      <c r="F793" s="7">
        <v>38</v>
      </c>
      <c r="G793" s="8">
        <f t="shared" si="9"/>
        <v>9500</v>
      </c>
      <c r="H793" s="22" t="s">
        <v>3745</v>
      </c>
    </row>
    <row r="794" spans="1:8" ht="21" customHeight="1" x14ac:dyDescent="0.25">
      <c r="A794" s="4" t="s">
        <v>3474</v>
      </c>
      <c r="B794" s="5" t="s">
        <v>3453</v>
      </c>
      <c r="C794" s="6" t="s">
        <v>99</v>
      </c>
      <c r="D794" s="6" t="s">
        <v>3475</v>
      </c>
      <c r="E794" s="6" t="s">
        <v>2876</v>
      </c>
      <c r="F794" s="7">
        <v>27</v>
      </c>
      <c r="G794" s="8">
        <f t="shared" si="9"/>
        <v>6750</v>
      </c>
      <c r="H794" s="22" t="s">
        <v>3745</v>
      </c>
    </row>
    <row r="795" spans="1:8" ht="21" customHeight="1" x14ac:dyDescent="0.25">
      <c r="A795" s="4" t="s">
        <v>3476</v>
      </c>
      <c r="B795" s="5" t="s">
        <v>3453</v>
      </c>
      <c r="C795" s="6" t="s">
        <v>79</v>
      </c>
      <c r="D795" s="6" t="s">
        <v>21</v>
      </c>
      <c r="E795" s="6" t="s">
        <v>3477</v>
      </c>
      <c r="F795" s="7">
        <v>18</v>
      </c>
      <c r="G795" s="8">
        <f t="shared" si="9"/>
        <v>4500</v>
      </c>
      <c r="H795" s="22" t="s">
        <v>3745</v>
      </c>
    </row>
    <row r="796" spans="1:8" ht="21" customHeight="1" x14ac:dyDescent="0.25">
      <c r="A796" s="4" t="s">
        <v>3478</v>
      </c>
      <c r="B796" s="5" t="s">
        <v>3453</v>
      </c>
      <c r="C796" s="6" t="s">
        <v>169</v>
      </c>
      <c r="D796" s="6" t="s">
        <v>1053</v>
      </c>
      <c r="E796" s="6" t="s">
        <v>1028</v>
      </c>
      <c r="F796" s="7">
        <v>19</v>
      </c>
      <c r="G796" s="8">
        <f t="shared" si="9"/>
        <v>4750</v>
      </c>
      <c r="H796" s="22" t="s">
        <v>3745</v>
      </c>
    </row>
    <row r="797" spans="1:8" ht="21" customHeight="1" x14ac:dyDescent="0.25">
      <c r="A797" s="4" t="s">
        <v>3479</v>
      </c>
      <c r="B797" s="5" t="s">
        <v>3453</v>
      </c>
      <c r="C797" s="6" t="s">
        <v>938</v>
      </c>
      <c r="D797" s="6" t="s">
        <v>99</v>
      </c>
      <c r="E797" s="6" t="s">
        <v>782</v>
      </c>
      <c r="F797" s="7">
        <v>9</v>
      </c>
      <c r="G797" s="8">
        <f t="shared" si="9"/>
        <v>2250</v>
      </c>
      <c r="H797" s="22" t="s">
        <v>3745</v>
      </c>
    </row>
    <row r="798" spans="1:8" ht="21" customHeight="1" x14ac:dyDescent="0.25">
      <c r="A798" s="4" t="s">
        <v>3480</v>
      </c>
      <c r="B798" s="5" t="s">
        <v>3453</v>
      </c>
      <c r="C798" s="6" t="s">
        <v>923</v>
      </c>
      <c r="D798" s="6" t="s">
        <v>1220</v>
      </c>
      <c r="E798" s="6" t="s">
        <v>1434</v>
      </c>
      <c r="F798" s="7">
        <v>22</v>
      </c>
      <c r="G798" s="8">
        <f t="shared" si="9"/>
        <v>5500</v>
      </c>
      <c r="H798" s="22" t="s">
        <v>3745</v>
      </c>
    </row>
    <row r="799" spans="1:8" ht="21" customHeight="1" x14ac:dyDescent="0.25">
      <c r="A799" s="4" t="s">
        <v>3481</v>
      </c>
      <c r="B799" s="5" t="s">
        <v>3453</v>
      </c>
      <c r="C799" s="6" t="s">
        <v>2116</v>
      </c>
      <c r="D799" s="6" t="s">
        <v>1436</v>
      </c>
      <c r="E799" s="6" t="s">
        <v>3482</v>
      </c>
      <c r="F799" s="7">
        <v>17</v>
      </c>
      <c r="G799" s="8">
        <f t="shared" si="9"/>
        <v>4250</v>
      </c>
      <c r="H799" s="22" t="s">
        <v>3745</v>
      </c>
    </row>
    <row r="800" spans="1:8" ht="21" customHeight="1" x14ac:dyDescent="0.25">
      <c r="A800" s="4" t="s">
        <v>3483</v>
      </c>
      <c r="B800" s="5" t="s">
        <v>3453</v>
      </c>
      <c r="C800" s="6" t="s">
        <v>99</v>
      </c>
      <c r="D800" s="6" t="s">
        <v>183</v>
      </c>
      <c r="E800" s="6" t="s">
        <v>795</v>
      </c>
      <c r="F800" s="7">
        <v>25</v>
      </c>
      <c r="G800" s="8">
        <f t="shared" si="9"/>
        <v>6250</v>
      </c>
      <c r="H800" s="22" t="s">
        <v>3745</v>
      </c>
    </row>
    <row r="801" spans="1:8" ht="21" customHeight="1" x14ac:dyDescent="0.25">
      <c r="A801" s="4" t="s">
        <v>3484</v>
      </c>
      <c r="B801" s="5" t="s">
        <v>3453</v>
      </c>
      <c r="C801" s="6" t="s">
        <v>27</v>
      </c>
      <c r="D801" s="6" t="s">
        <v>28</v>
      </c>
      <c r="E801" s="6" t="s">
        <v>14</v>
      </c>
      <c r="F801" s="7">
        <v>38</v>
      </c>
      <c r="G801" s="8">
        <f t="shared" si="9"/>
        <v>9500</v>
      </c>
      <c r="H801" s="22" t="s">
        <v>3745</v>
      </c>
    </row>
    <row r="802" spans="1:8" ht="21" customHeight="1" x14ac:dyDescent="0.25">
      <c r="A802" s="4" t="s">
        <v>3485</v>
      </c>
      <c r="B802" s="5" t="s">
        <v>3453</v>
      </c>
      <c r="C802" s="6" t="s">
        <v>47</v>
      </c>
      <c r="D802" s="6" t="s">
        <v>179</v>
      </c>
      <c r="E802" s="6" t="s">
        <v>370</v>
      </c>
      <c r="F802" s="7">
        <v>9</v>
      </c>
      <c r="G802" s="8">
        <f t="shared" si="9"/>
        <v>2250</v>
      </c>
      <c r="H802" s="22" t="s">
        <v>3745</v>
      </c>
    </row>
    <row r="803" spans="1:8" ht="21" customHeight="1" x14ac:dyDescent="0.25">
      <c r="A803" s="4" t="s">
        <v>3486</v>
      </c>
      <c r="B803" s="5" t="s">
        <v>3453</v>
      </c>
      <c r="C803" s="6" t="s">
        <v>1750</v>
      </c>
      <c r="D803" s="6" t="s">
        <v>841</v>
      </c>
      <c r="E803" s="6" t="s">
        <v>897</v>
      </c>
      <c r="F803" s="7">
        <v>21</v>
      </c>
      <c r="G803" s="8">
        <f t="shared" si="9"/>
        <v>5250</v>
      </c>
      <c r="H803" s="22" t="s">
        <v>3745</v>
      </c>
    </row>
    <row r="804" spans="1:8" ht="21" customHeight="1" x14ac:dyDescent="0.25">
      <c r="A804" s="4" t="s">
        <v>3487</v>
      </c>
      <c r="B804" s="5" t="s">
        <v>3453</v>
      </c>
      <c r="C804" s="6" t="s">
        <v>75</v>
      </c>
      <c r="D804" s="6" t="s">
        <v>252</v>
      </c>
      <c r="E804" s="6" t="s">
        <v>259</v>
      </c>
      <c r="F804" s="7">
        <v>10</v>
      </c>
      <c r="G804" s="8">
        <f t="shared" si="9"/>
        <v>2500</v>
      </c>
      <c r="H804" s="22" t="s">
        <v>3745</v>
      </c>
    </row>
    <row r="805" spans="1:8" ht="21" customHeight="1" x14ac:dyDescent="0.25">
      <c r="A805" s="4" t="s">
        <v>3488</v>
      </c>
      <c r="B805" s="5" t="s">
        <v>3453</v>
      </c>
      <c r="C805" s="6" t="s">
        <v>3489</v>
      </c>
      <c r="D805" s="6" t="s">
        <v>838</v>
      </c>
      <c r="E805" s="6" t="s">
        <v>259</v>
      </c>
      <c r="F805" s="7">
        <v>16</v>
      </c>
      <c r="G805" s="8">
        <f t="shared" si="9"/>
        <v>4000</v>
      </c>
      <c r="H805" s="22" t="s">
        <v>3745</v>
      </c>
    </row>
    <row r="806" spans="1:8" ht="21" customHeight="1" x14ac:dyDescent="0.25">
      <c r="A806" s="4" t="s">
        <v>3490</v>
      </c>
      <c r="B806" s="5" t="s">
        <v>3453</v>
      </c>
      <c r="C806" s="6" t="s">
        <v>27</v>
      </c>
      <c r="D806" s="6" t="s">
        <v>784</v>
      </c>
      <c r="E806" s="6" t="s">
        <v>148</v>
      </c>
      <c r="F806" s="7">
        <v>50</v>
      </c>
      <c r="G806" s="8">
        <f t="shared" si="9"/>
        <v>12500</v>
      </c>
      <c r="H806" s="22" t="s">
        <v>3745</v>
      </c>
    </row>
    <row r="807" spans="1:8" ht="21" customHeight="1" x14ac:dyDescent="0.25">
      <c r="A807" s="4" t="s">
        <v>3491</v>
      </c>
      <c r="B807" s="5" t="s">
        <v>3453</v>
      </c>
      <c r="C807" s="6" t="s">
        <v>561</v>
      </c>
      <c r="D807" s="6" t="s">
        <v>2840</v>
      </c>
      <c r="E807" s="6" t="s">
        <v>3492</v>
      </c>
      <c r="F807" s="7">
        <v>3</v>
      </c>
      <c r="G807" s="8">
        <f t="shared" si="9"/>
        <v>750</v>
      </c>
      <c r="H807" s="22" t="s">
        <v>3745</v>
      </c>
    </row>
    <row r="808" spans="1:8" ht="21" customHeight="1" x14ac:dyDescent="0.25">
      <c r="A808" s="4" t="s">
        <v>3493</v>
      </c>
      <c r="B808" s="5" t="s">
        <v>3453</v>
      </c>
      <c r="C808" s="6" t="s">
        <v>923</v>
      </c>
      <c r="D808" s="6" t="s">
        <v>424</v>
      </c>
      <c r="E808" s="6" t="s">
        <v>3494</v>
      </c>
      <c r="F808" s="7">
        <v>13</v>
      </c>
      <c r="G808" s="8">
        <f t="shared" si="9"/>
        <v>3250</v>
      </c>
      <c r="H808" s="22" t="s">
        <v>3745</v>
      </c>
    </row>
    <row r="809" spans="1:8" ht="21" customHeight="1" x14ac:dyDescent="0.25">
      <c r="A809" s="4" t="s">
        <v>3495</v>
      </c>
      <c r="B809" s="5" t="s">
        <v>3453</v>
      </c>
      <c r="C809" s="6" t="s">
        <v>1696</v>
      </c>
      <c r="D809" s="6" t="s">
        <v>372</v>
      </c>
      <c r="E809" s="6" t="s">
        <v>3496</v>
      </c>
      <c r="F809" s="7">
        <v>9</v>
      </c>
      <c r="G809" s="8">
        <f t="shared" si="9"/>
        <v>2250</v>
      </c>
      <c r="H809" s="22" t="s">
        <v>3745</v>
      </c>
    </row>
    <row r="810" spans="1:8" ht="21" customHeight="1" x14ac:dyDescent="0.25">
      <c r="A810" s="4" t="s">
        <v>3497</v>
      </c>
      <c r="B810" s="5" t="s">
        <v>3453</v>
      </c>
      <c r="C810" s="6" t="s">
        <v>21</v>
      </c>
      <c r="D810" s="6" t="s">
        <v>1696</v>
      </c>
      <c r="E810" s="6" t="s">
        <v>3498</v>
      </c>
      <c r="F810" s="7">
        <v>33</v>
      </c>
      <c r="G810" s="8">
        <f t="shared" si="9"/>
        <v>8250</v>
      </c>
      <c r="H810" s="22" t="s">
        <v>3745</v>
      </c>
    </row>
    <row r="811" spans="1:8" ht="21" customHeight="1" x14ac:dyDescent="0.25">
      <c r="A811" s="4" t="s">
        <v>3499</v>
      </c>
      <c r="B811" s="5" t="s">
        <v>3453</v>
      </c>
      <c r="C811" s="6" t="s">
        <v>794</v>
      </c>
      <c r="D811" s="6" t="s">
        <v>794</v>
      </c>
      <c r="E811" s="6" t="s">
        <v>795</v>
      </c>
      <c r="F811" s="7">
        <v>34</v>
      </c>
      <c r="G811" s="8">
        <f t="shared" si="9"/>
        <v>8500</v>
      </c>
      <c r="H811" s="22" t="s">
        <v>3745</v>
      </c>
    </row>
    <row r="812" spans="1:8" ht="21" customHeight="1" x14ac:dyDescent="0.25">
      <c r="A812" s="4" t="s">
        <v>3500</v>
      </c>
      <c r="B812" s="5" t="s">
        <v>3453</v>
      </c>
      <c r="C812" s="6" t="s">
        <v>24</v>
      </c>
      <c r="D812" s="6" t="s">
        <v>1436</v>
      </c>
      <c r="E812" s="6" t="s">
        <v>616</v>
      </c>
      <c r="F812" s="7">
        <v>16</v>
      </c>
      <c r="G812" s="8">
        <f t="shared" si="9"/>
        <v>4000</v>
      </c>
      <c r="H812" s="22" t="s">
        <v>3745</v>
      </c>
    </row>
    <row r="813" spans="1:8" ht="21" customHeight="1" x14ac:dyDescent="0.25">
      <c r="A813" s="4" t="s">
        <v>3501</v>
      </c>
      <c r="B813" s="5" t="s">
        <v>3453</v>
      </c>
      <c r="C813" s="6" t="s">
        <v>140</v>
      </c>
      <c r="D813" s="6" t="s">
        <v>246</v>
      </c>
      <c r="E813" s="6" t="s">
        <v>834</v>
      </c>
      <c r="F813" s="7">
        <v>29</v>
      </c>
      <c r="G813" s="8">
        <f t="shared" si="9"/>
        <v>7250</v>
      </c>
      <c r="H813" s="22" t="s">
        <v>3745</v>
      </c>
    </row>
    <row r="814" spans="1:8" ht="21" customHeight="1" x14ac:dyDescent="0.25">
      <c r="A814" s="4" t="s">
        <v>3502</v>
      </c>
      <c r="B814" s="5" t="s">
        <v>3503</v>
      </c>
      <c r="C814" s="6" t="s">
        <v>919</v>
      </c>
      <c r="D814" s="6" t="s">
        <v>273</v>
      </c>
      <c r="E814" s="6" t="s">
        <v>187</v>
      </c>
      <c r="F814" s="7">
        <v>24</v>
      </c>
      <c r="G814" s="8">
        <f t="shared" si="9"/>
        <v>6000</v>
      </c>
      <c r="H814" s="22" t="s">
        <v>3745</v>
      </c>
    </row>
    <row r="815" spans="1:8" ht="21" customHeight="1" x14ac:dyDescent="0.25">
      <c r="A815" s="4" t="s">
        <v>3504</v>
      </c>
      <c r="B815" s="5" t="s">
        <v>3503</v>
      </c>
      <c r="C815" s="6" t="s">
        <v>179</v>
      </c>
      <c r="D815" s="6" t="s">
        <v>290</v>
      </c>
      <c r="E815" s="6" t="s">
        <v>110</v>
      </c>
      <c r="F815" s="7">
        <v>50</v>
      </c>
      <c r="G815" s="8">
        <f t="shared" si="9"/>
        <v>12500</v>
      </c>
      <c r="H815" s="22" t="s">
        <v>3745</v>
      </c>
    </row>
    <row r="816" spans="1:8" ht="21" customHeight="1" x14ac:dyDescent="0.25">
      <c r="A816" s="4" t="s">
        <v>3505</v>
      </c>
      <c r="B816" s="5" t="s">
        <v>3503</v>
      </c>
      <c r="C816" s="6" t="s">
        <v>179</v>
      </c>
      <c r="D816" s="6" t="s">
        <v>112</v>
      </c>
      <c r="E816" s="6" t="s">
        <v>505</v>
      </c>
      <c r="F816" s="7">
        <v>20</v>
      </c>
      <c r="G816" s="8">
        <f t="shared" si="9"/>
        <v>5000</v>
      </c>
      <c r="H816" s="22" t="s">
        <v>3745</v>
      </c>
    </row>
    <row r="817" spans="1:8" ht="21" customHeight="1" x14ac:dyDescent="0.25">
      <c r="A817" s="4" t="s">
        <v>3506</v>
      </c>
      <c r="B817" s="5" t="s">
        <v>3503</v>
      </c>
      <c r="C817" s="6" t="s">
        <v>299</v>
      </c>
      <c r="D817" s="6" t="s">
        <v>698</v>
      </c>
      <c r="E817" s="6" t="s">
        <v>961</v>
      </c>
      <c r="F817" s="7">
        <v>29</v>
      </c>
      <c r="G817" s="8">
        <f t="shared" si="9"/>
        <v>7250</v>
      </c>
      <c r="H817" s="22" t="s">
        <v>3745</v>
      </c>
    </row>
    <row r="818" spans="1:8" ht="21" customHeight="1" x14ac:dyDescent="0.25">
      <c r="A818" s="4" t="s">
        <v>3507</v>
      </c>
      <c r="B818" s="5" t="s">
        <v>3503</v>
      </c>
      <c r="C818" s="6" t="s">
        <v>299</v>
      </c>
      <c r="D818" s="6" t="s">
        <v>59</v>
      </c>
      <c r="E818" s="6" t="s">
        <v>173</v>
      </c>
      <c r="F818" s="7">
        <v>23</v>
      </c>
      <c r="G818" s="8">
        <f t="shared" si="9"/>
        <v>5750</v>
      </c>
      <c r="H818" s="22" t="s">
        <v>3745</v>
      </c>
    </row>
    <row r="819" spans="1:8" ht="21" customHeight="1" x14ac:dyDescent="0.25">
      <c r="A819" s="4" t="s">
        <v>3508</v>
      </c>
      <c r="B819" s="5" t="s">
        <v>3503</v>
      </c>
      <c r="C819" s="6" t="s">
        <v>304</v>
      </c>
      <c r="D819" s="6" t="s">
        <v>99</v>
      </c>
      <c r="E819" s="6" t="s">
        <v>3509</v>
      </c>
      <c r="F819" s="7">
        <v>16</v>
      </c>
      <c r="G819" s="8">
        <f t="shared" si="9"/>
        <v>4000</v>
      </c>
      <c r="H819" s="22" t="s">
        <v>3745</v>
      </c>
    </row>
    <row r="820" spans="1:8" ht="21" customHeight="1" x14ac:dyDescent="0.25">
      <c r="A820" s="4" t="s">
        <v>3510</v>
      </c>
      <c r="B820" s="5" t="s">
        <v>3503</v>
      </c>
      <c r="C820" s="6" t="s">
        <v>2760</v>
      </c>
      <c r="D820" s="6" t="s">
        <v>372</v>
      </c>
      <c r="E820" s="6" t="s">
        <v>240</v>
      </c>
      <c r="F820" s="7">
        <v>14</v>
      </c>
      <c r="G820" s="8">
        <f t="shared" si="9"/>
        <v>3500</v>
      </c>
      <c r="H820" s="22" t="s">
        <v>3745</v>
      </c>
    </row>
    <row r="821" spans="1:8" ht="21" customHeight="1" x14ac:dyDescent="0.25">
      <c r="A821" s="4" t="s">
        <v>3511</v>
      </c>
      <c r="B821" s="5" t="s">
        <v>3503</v>
      </c>
      <c r="C821" s="6" t="s">
        <v>37</v>
      </c>
      <c r="D821" s="6" t="s">
        <v>112</v>
      </c>
      <c r="E821" s="6" t="s">
        <v>1895</v>
      </c>
      <c r="F821" s="7">
        <v>16</v>
      </c>
      <c r="G821" s="8">
        <f t="shared" si="9"/>
        <v>4000</v>
      </c>
      <c r="H821" s="22" t="s">
        <v>3745</v>
      </c>
    </row>
    <row r="822" spans="1:8" ht="21" customHeight="1" x14ac:dyDescent="0.25">
      <c r="A822" s="4" t="s">
        <v>3512</v>
      </c>
      <c r="B822" s="5" t="s">
        <v>3503</v>
      </c>
      <c r="C822" s="6" t="s">
        <v>372</v>
      </c>
      <c r="D822" s="6" t="s">
        <v>671</v>
      </c>
      <c r="E822" s="6" t="s">
        <v>216</v>
      </c>
      <c r="F822" s="7">
        <v>48</v>
      </c>
      <c r="G822" s="8">
        <f t="shared" si="9"/>
        <v>12000</v>
      </c>
      <c r="H822" s="22" t="s">
        <v>3745</v>
      </c>
    </row>
    <row r="823" spans="1:8" ht="21" customHeight="1" x14ac:dyDescent="0.25">
      <c r="A823" s="4" t="s">
        <v>3513</v>
      </c>
      <c r="B823" s="5" t="s">
        <v>3503</v>
      </c>
      <c r="C823" s="6" t="s">
        <v>273</v>
      </c>
      <c r="D823" s="6" t="s">
        <v>112</v>
      </c>
      <c r="E823" s="6" t="s">
        <v>810</v>
      </c>
      <c r="F823" s="7">
        <v>13</v>
      </c>
      <c r="G823" s="8">
        <f t="shared" si="9"/>
        <v>3250</v>
      </c>
      <c r="H823" s="22" t="s">
        <v>3745</v>
      </c>
    </row>
    <row r="824" spans="1:8" ht="21" customHeight="1" x14ac:dyDescent="0.25">
      <c r="A824" s="4" t="s">
        <v>3514</v>
      </c>
      <c r="B824" s="5" t="s">
        <v>3503</v>
      </c>
      <c r="C824" s="6" t="s">
        <v>372</v>
      </c>
      <c r="D824" s="6" t="s">
        <v>140</v>
      </c>
      <c r="E824" s="6" t="s">
        <v>3515</v>
      </c>
      <c r="F824" s="7">
        <v>14</v>
      </c>
      <c r="G824" s="8">
        <f t="shared" si="9"/>
        <v>3500</v>
      </c>
      <c r="H824" s="22" t="s">
        <v>3745</v>
      </c>
    </row>
    <row r="825" spans="1:8" ht="21" customHeight="1" x14ac:dyDescent="0.25">
      <c r="A825" s="4" t="s">
        <v>3516</v>
      </c>
      <c r="B825" s="5" t="s">
        <v>3503</v>
      </c>
      <c r="C825" s="6" t="s">
        <v>140</v>
      </c>
      <c r="D825" s="6" t="s">
        <v>314</v>
      </c>
      <c r="E825" s="6" t="s">
        <v>3392</v>
      </c>
      <c r="F825" s="7">
        <v>9</v>
      </c>
      <c r="G825" s="8">
        <f t="shared" si="9"/>
        <v>2250</v>
      </c>
      <c r="H825" s="22" t="s">
        <v>3745</v>
      </c>
    </row>
    <row r="826" spans="1:8" ht="21" customHeight="1" x14ac:dyDescent="0.25">
      <c r="A826" s="4" t="s">
        <v>3517</v>
      </c>
      <c r="B826" s="5" t="s">
        <v>3503</v>
      </c>
      <c r="C826" s="6" t="s">
        <v>159</v>
      </c>
      <c r="D826" s="6" t="s">
        <v>794</v>
      </c>
      <c r="E826" s="6" t="s">
        <v>2021</v>
      </c>
      <c r="F826" s="7">
        <v>47</v>
      </c>
      <c r="G826" s="8">
        <f t="shared" si="9"/>
        <v>11750</v>
      </c>
      <c r="H826" s="22" t="s">
        <v>3745</v>
      </c>
    </row>
    <row r="827" spans="1:8" ht="21" customHeight="1" x14ac:dyDescent="0.25">
      <c r="A827" s="4" t="s">
        <v>3518</v>
      </c>
      <c r="B827" s="5" t="s">
        <v>3503</v>
      </c>
      <c r="C827" s="6" t="s">
        <v>749</v>
      </c>
      <c r="D827" s="6" t="s">
        <v>3519</v>
      </c>
      <c r="E827" s="6" t="s">
        <v>163</v>
      </c>
      <c r="F827" s="7">
        <v>7</v>
      </c>
      <c r="G827" s="8">
        <f t="shared" si="9"/>
        <v>1750</v>
      </c>
      <c r="H827" s="22" t="s">
        <v>3745</v>
      </c>
    </row>
    <row r="828" spans="1:8" ht="21" customHeight="1" x14ac:dyDescent="0.25">
      <c r="A828" s="4" t="s">
        <v>3520</v>
      </c>
      <c r="B828" s="5" t="s">
        <v>3503</v>
      </c>
      <c r="C828" s="6" t="s">
        <v>47</v>
      </c>
      <c r="D828" s="6" t="s">
        <v>98</v>
      </c>
      <c r="E828" s="6" t="s">
        <v>3521</v>
      </c>
      <c r="F828" s="7">
        <v>44</v>
      </c>
      <c r="G828" s="8">
        <f t="shared" si="9"/>
        <v>11000</v>
      </c>
      <c r="H828" s="22" t="s">
        <v>3745</v>
      </c>
    </row>
    <row r="829" spans="1:8" ht="21" customHeight="1" x14ac:dyDescent="0.25">
      <c r="A829" s="4" t="s">
        <v>3522</v>
      </c>
      <c r="B829" s="5" t="s">
        <v>3503</v>
      </c>
      <c r="C829" s="6" t="s">
        <v>12</v>
      </c>
      <c r="D829" s="6" t="s">
        <v>55</v>
      </c>
      <c r="E829" s="6" t="s">
        <v>3523</v>
      </c>
      <c r="F829" s="7">
        <v>3</v>
      </c>
      <c r="G829" s="8">
        <f t="shared" si="9"/>
        <v>750</v>
      </c>
      <c r="H829" s="22" t="s">
        <v>3745</v>
      </c>
    </row>
    <row r="830" spans="1:8" ht="21" customHeight="1" x14ac:dyDescent="0.25">
      <c r="A830" s="4" t="s">
        <v>3524</v>
      </c>
      <c r="B830" s="5" t="s">
        <v>3503</v>
      </c>
      <c r="C830" s="6" t="s">
        <v>2663</v>
      </c>
      <c r="D830" s="6" t="s">
        <v>179</v>
      </c>
      <c r="E830" s="6" t="s">
        <v>2876</v>
      </c>
      <c r="F830" s="7">
        <v>31</v>
      </c>
      <c r="G830" s="8">
        <f t="shared" si="9"/>
        <v>7750</v>
      </c>
      <c r="H830" s="22" t="s">
        <v>3745</v>
      </c>
    </row>
    <row r="831" spans="1:8" ht="21" customHeight="1" x14ac:dyDescent="0.25">
      <c r="A831" s="4" t="s">
        <v>3525</v>
      </c>
      <c r="B831" s="5" t="s">
        <v>3503</v>
      </c>
      <c r="C831" s="6" t="s">
        <v>223</v>
      </c>
      <c r="D831" s="6" t="s">
        <v>91</v>
      </c>
      <c r="E831" s="6" t="s">
        <v>1911</v>
      </c>
      <c r="F831" s="7">
        <v>17</v>
      </c>
      <c r="G831" s="8">
        <f t="shared" si="9"/>
        <v>4250</v>
      </c>
      <c r="H831" s="22" t="s">
        <v>3745</v>
      </c>
    </row>
    <row r="832" spans="1:8" ht="21" customHeight="1" x14ac:dyDescent="0.25">
      <c r="A832" s="4" t="s">
        <v>3526</v>
      </c>
      <c r="B832" s="5" t="s">
        <v>3503</v>
      </c>
      <c r="C832" s="6" t="s">
        <v>2760</v>
      </c>
      <c r="D832" s="6" t="s">
        <v>372</v>
      </c>
      <c r="E832" s="6" t="s">
        <v>1800</v>
      </c>
      <c r="F832" s="7">
        <v>11</v>
      </c>
      <c r="G832" s="8">
        <f t="shared" si="9"/>
        <v>2750</v>
      </c>
      <c r="H832" s="22" t="s">
        <v>3745</v>
      </c>
    </row>
    <row r="833" spans="1:8" ht="21" customHeight="1" x14ac:dyDescent="0.25">
      <c r="A833" s="4" t="s">
        <v>3527</v>
      </c>
      <c r="B833" s="5" t="s">
        <v>3503</v>
      </c>
      <c r="C833" s="6" t="s">
        <v>3528</v>
      </c>
      <c r="D833" s="6" t="s">
        <v>1762</v>
      </c>
      <c r="E833" s="6" t="s">
        <v>3529</v>
      </c>
      <c r="F833" s="7">
        <v>17</v>
      </c>
      <c r="G833" s="8">
        <f t="shared" si="9"/>
        <v>4250</v>
      </c>
      <c r="H833" s="22" t="s">
        <v>3745</v>
      </c>
    </row>
    <row r="834" spans="1:8" ht="21" customHeight="1" x14ac:dyDescent="0.25">
      <c r="A834" s="4" t="s">
        <v>3530</v>
      </c>
      <c r="B834" s="5" t="s">
        <v>3503</v>
      </c>
      <c r="C834" s="6" t="s">
        <v>1614</v>
      </c>
      <c r="D834" s="6" t="s">
        <v>223</v>
      </c>
      <c r="E834" s="6" t="s">
        <v>3531</v>
      </c>
      <c r="F834" s="7">
        <v>17</v>
      </c>
      <c r="G834" s="8">
        <f t="shared" si="9"/>
        <v>4250</v>
      </c>
      <c r="H834" s="22" t="s">
        <v>3745</v>
      </c>
    </row>
    <row r="835" spans="1:8" ht="21" customHeight="1" x14ac:dyDescent="0.25">
      <c r="A835" s="4" t="s">
        <v>3532</v>
      </c>
      <c r="B835" s="5" t="s">
        <v>3503</v>
      </c>
      <c r="C835" s="6" t="s">
        <v>3020</v>
      </c>
      <c r="D835" s="6" t="s">
        <v>179</v>
      </c>
      <c r="E835" s="6" t="s">
        <v>214</v>
      </c>
      <c r="F835" s="7">
        <v>23</v>
      </c>
      <c r="G835" s="8">
        <f t="shared" si="9"/>
        <v>5750</v>
      </c>
      <c r="H835" s="22" t="s">
        <v>3745</v>
      </c>
    </row>
    <row r="836" spans="1:8" ht="21" customHeight="1" x14ac:dyDescent="0.25">
      <c r="A836" s="4" t="s">
        <v>3533</v>
      </c>
      <c r="B836" s="5" t="s">
        <v>3503</v>
      </c>
      <c r="C836" s="6" t="s">
        <v>3400</v>
      </c>
      <c r="D836" s="6" t="s">
        <v>59</v>
      </c>
      <c r="E836" s="6" t="s">
        <v>3534</v>
      </c>
      <c r="F836" s="7">
        <v>39</v>
      </c>
      <c r="G836" s="8">
        <f t="shared" si="9"/>
        <v>9750</v>
      </c>
      <c r="H836" s="22" t="s">
        <v>3745</v>
      </c>
    </row>
    <row r="837" spans="1:8" ht="21" customHeight="1" x14ac:dyDescent="0.25">
      <c r="A837" s="4" t="s">
        <v>3535</v>
      </c>
      <c r="B837" s="5" t="s">
        <v>3503</v>
      </c>
      <c r="C837" s="6" t="s">
        <v>3536</v>
      </c>
      <c r="D837" s="6" t="s">
        <v>299</v>
      </c>
      <c r="E837" s="6" t="s">
        <v>778</v>
      </c>
      <c r="F837" s="7">
        <v>50</v>
      </c>
      <c r="G837" s="8">
        <f t="shared" si="9"/>
        <v>12500</v>
      </c>
      <c r="H837" s="22" t="s">
        <v>3745</v>
      </c>
    </row>
    <row r="838" spans="1:8" ht="21" customHeight="1" x14ac:dyDescent="0.25">
      <c r="A838" s="4" t="s">
        <v>3537</v>
      </c>
      <c r="B838" s="5" t="s">
        <v>3503</v>
      </c>
      <c r="C838" s="6" t="s">
        <v>179</v>
      </c>
      <c r="D838" s="6" t="s">
        <v>24</v>
      </c>
      <c r="E838" s="6" t="s">
        <v>163</v>
      </c>
      <c r="F838" s="7">
        <v>25</v>
      </c>
      <c r="G838" s="8">
        <f t="shared" si="9"/>
        <v>6250</v>
      </c>
      <c r="H838" s="22" t="s">
        <v>3745</v>
      </c>
    </row>
    <row r="839" spans="1:8" ht="21" customHeight="1" x14ac:dyDescent="0.25">
      <c r="A839" s="4" t="s">
        <v>3538</v>
      </c>
      <c r="B839" s="5" t="s">
        <v>3503</v>
      </c>
      <c r="C839" s="6" t="s">
        <v>99</v>
      </c>
      <c r="D839" s="6" t="s">
        <v>273</v>
      </c>
      <c r="E839" s="6" t="s">
        <v>799</v>
      </c>
      <c r="F839" s="7">
        <v>23</v>
      </c>
      <c r="G839" s="8">
        <f t="shared" si="9"/>
        <v>5750</v>
      </c>
      <c r="H839" s="22" t="s">
        <v>3745</v>
      </c>
    </row>
    <row r="840" spans="1:8" ht="21" customHeight="1" x14ac:dyDescent="0.25">
      <c r="A840" s="4" t="s">
        <v>3539</v>
      </c>
      <c r="B840" s="5" t="s">
        <v>3503</v>
      </c>
      <c r="C840" s="6" t="s">
        <v>3540</v>
      </c>
      <c r="D840" s="6" t="s">
        <v>1149</v>
      </c>
      <c r="E840" s="6" t="s">
        <v>1323</v>
      </c>
      <c r="F840" s="7">
        <v>39</v>
      </c>
      <c r="G840" s="8">
        <f t="shared" si="9"/>
        <v>9750</v>
      </c>
      <c r="H840" s="22" t="s">
        <v>3745</v>
      </c>
    </row>
    <row r="841" spans="1:8" ht="21" customHeight="1" x14ac:dyDescent="0.25">
      <c r="A841" s="4" t="s">
        <v>3541</v>
      </c>
      <c r="B841" s="5" t="s">
        <v>3503</v>
      </c>
      <c r="C841" s="6" t="s">
        <v>3540</v>
      </c>
      <c r="D841" s="6" t="s">
        <v>273</v>
      </c>
      <c r="E841" s="6" t="s">
        <v>479</v>
      </c>
      <c r="F841" s="7">
        <v>24</v>
      </c>
      <c r="G841" s="8">
        <f t="shared" si="9"/>
        <v>6000</v>
      </c>
      <c r="H841" s="22" t="s">
        <v>3745</v>
      </c>
    </row>
    <row r="842" spans="1:8" ht="21" customHeight="1" x14ac:dyDescent="0.25">
      <c r="A842" s="4" t="s">
        <v>3542</v>
      </c>
      <c r="B842" s="5" t="s">
        <v>3503</v>
      </c>
      <c r="C842" s="6" t="s">
        <v>179</v>
      </c>
      <c r="D842" s="6" t="s">
        <v>223</v>
      </c>
      <c r="E842" s="6" t="s">
        <v>3543</v>
      </c>
      <c r="F842" s="7">
        <v>35</v>
      </c>
      <c r="G842" s="8">
        <f t="shared" si="9"/>
        <v>8750</v>
      </c>
      <c r="H842" s="22" t="s">
        <v>3745</v>
      </c>
    </row>
    <row r="843" spans="1:8" ht="21" customHeight="1" x14ac:dyDescent="0.25">
      <c r="A843" s="4" t="s">
        <v>3544</v>
      </c>
      <c r="B843" s="5" t="s">
        <v>3503</v>
      </c>
      <c r="C843" s="6" t="s">
        <v>179</v>
      </c>
      <c r="D843" s="6" t="s">
        <v>1774</v>
      </c>
      <c r="E843" s="6" t="s">
        <v>3545</v>
      </c>
      <c r="F843" s="7">
        <v>24</v>
      </c>
      <c r="G843" s="8">
        <f t="shared" si="9"/>
        <v>6000</v>
      </c>
      <c r="H843" s="22" t="s">
        <v>3745</v>
      </c>
    </row>
    <row r="844" spans="1:8" ht="21" customHeight="1" x14ac:dyDescent="0.25">
      <c r="A844" s="4" t="s">
        <v>3546</v>
      </c>
      <c r="B844" s="5" t="s">
        <v>3547</v>
      </c>
      <c r="C844" s="6" t="s">
        <v>3548</v>
      </c>
      <c r="D844" s="6" t="s">
        <v>354</v>
      </c>
      <c r="E844" s="6" t="s">
        <v>460</v>
      </c>
      <c r="F844" s="7">
        <v>16</v>
      </c>
      <c r="G844" s="8">
        <f t="shared" si="9"/>
        <v>4000</v>
      </c>
      <c r="H844" s="22" t="s">
        <v>3745</v>
      </c>
    </row>
    <row r="845" spans="1:8" ht="21" customHeight="1" x14ac:dyDescent="0.25">
      <c r="A845" s="4" t="s">
        <v>3549</v>
      </c>
      <c r="B845" s="5" t="s">
        <v>3547</v>
      </c>
      <c r="C845" s="6" t="s">
        <v>1149</v>
      </c>
      <c r="D845" s="6" t="s">
        <v>20</v>
      </c>
      <c r="E845" s="6" t="s">
        <v>3550</v>
      </c>
      <c r="F845" s="7">
        <v>20</v>
      </c>
      <c r="G845" s="8">
        <f t="shared" si="9"/>
        <v>5000</v>
      </c>
      <c r="H845" s="22" t="s">
        <v>3745</v>
      </c>
    </row>
    <row r="846" spans="1:8" ht="21" customHeight="1" x14ac:dyDescent="0.25">
      <c r="A846" s="4" t="s">
        <v>3551</v>
      </c>
      <c r="B846" s="5" t="s">
        <v>3547</v>
      </c>
      <c r="C846" s="6" t="s">
        <v>88</v>
      </c>
      <c r="D846" s="6" t="s">
        <v>98</v>
      </c>
      <c r="E846" s="6" t="s">
        <v>1775</v>
      </c>
      <c r="F846" s="7">
        <v>16</v>
      </c>
      <c r="G846" s="8">
        <f t="shared" si="9"/>
        <v>4000</v>
      </c>
      <c r="H846" s="22" t="s">
        <v>3745</v>
      </c>
    </row>
    <row r="847" spans="1:8" ht="21" customHeight="1" x14ac:dyDescent="0.25">
      <c r="A847" s="4" t="s">
        <v>3552</v>
      </c>
      <c r="B847" s="5" t="s">
        <v>3547</v>
      </c>
      <c r="C847" s="6" t="s">
        <v>1248</v>
      </c>
      <c r="D847" s="6" t="s">
        <v>21</v>
      </c>
      <c r="E847" s="6" t="s">
        <v>422</v>
      </c>
      <c r="F847" s="7">
        <v>31</v>
      </c>
      <c r="G847" s="8">
        <f t="shared" si="9"/>
        <v>7750</v>
      </c>
      <c r="H847" s="22" t="s">
        <v>3745</v>
      </c>
    </row>
    <row r="848" spans="1:8" ht="21" customHeight="1" x14ac:dyDescent="0.25">
      <c r="A848" s="4" t="s">
        <v>3553</v>
      </c>
      <c r="B848" s="5" t="s">
        <v>3547</v>
      </c>
      <c r="C848" s="6" t="s">
        <v>553</v>
      </c>
      <c r="D848" s="6" t="s">
        <v>140</v>
      </c>
      <c r="E848" s="6" t="s">
        <v>163</v>
      </c>
      <c r="F848" s="7">
        <v>23</v>
      </c>
      <c r="G848" s="8">
        <f t="shared" si="9"/>
        <v>5750</v>
      </c>
      <c r="H848" s="22" t="s">
        <v>3745</v>
      </c>
    </row>
    <row r="849" spans="1:8" ht="21" customHeight="1" x14ac:dyDescent="0.25">
      <c r="A849" s="4" t="s">
        <v>3554</v>
      </c>
      <c r="B849" s="5" t="s">
        <v>3547</v>
      </c>
      <c r="C849" s="6" t="s">
        <v>37</v>
      </c>
      <c r="D849" s="6" t="s">
        <v>24</v>
      </c>
      <c r="E849" s="6" t="s">
        <v>1023</v>
      </c>
      <c r="F849" s="7">
        <v>45</v>
      </c>
      <c r="G849" s="8">
        <f t="shared" si="9"/>
        <v>11250</v>
      </c>
      <c r="H849" s="22" t="s">
        <v>3745</v>
      </c>
    </row>
    <row r="850" spans="1:8" ht="21" customHeight="1" x14ac:dyDescent="0.25">
      <c r="A850" s="4" t="s">
        <v>3555</v>
      </c>
      <c r="B850" s="5" t="s">
        <v>3547</v>
      </c>
      <c r="C850" s="6" t="s">
        <v>3556</v>
      </c>
      <c r="D850" s="6" t="s">
        <v>522</v>
      </c>
      <c r="E850" s="6" t="s">
        <v>77</v>
      </c>
      <c r="F850" s="7">
        <v>30</v>
      </c>
      <c r="G850" s="8">
        <f t="shared" si="9"/>
        <v>7500</v>
      </c>
      <c r="H850" s="22" t="s">
        <v>3745</v>
      </c>
    </row>
    <row r="851" spans="1:8" ht="21" customHeight="1" x14ac:dyDescent="0.25">
      <c r="A851" s="4" t="s">
        <v>3557</v>
      </c>
      <c r="B851" s="5" t="s">
        <v>3547</v>
      </c>
      <c r="C851" s="6" t="s">
        <v>59</v>
      </c>
      <c r="D851" s="6" t="s">
        <v>922</v>
      </c>
      <c r="E851" s="6" t="s">
        <v>279</v>
      </c>
      <c r="F851" s="7">
        <v>50</v>
      </c>
      <c r="G851" s="8">
        <f t="shared" si="9"/>
        <v>12500</v>
      </c>
      <c r="H851" s="22" t="s">
        <v>3745</v>
      </c>
    </row>
    <row r="852" spans="1:8" ht="21" customHeight="1" x14ac:dyDescent="0.25">
      <c r="A852" s="4" t="s">
        <v>3558</v>
      </c>
      <c r="B852" s="5" t="s">
        <v>3547</v>
      </c>
      <c r="C852" s="6" t="s">
        <v>2801</v>
      </c>
      <c r="D852" s="6" t="s">
        <v>522</v>
      </c>
      <c r="E852" s="6" t="s">
        <v>733</v>
      </c>
      <c r="F852" s="7">
        <v>34</v>
      </c>
      <c r="G852" s="8">
        <f t="shared" si="9"/>
        <v>8500</v>
      </c>
      <c r="H852" s="22" t="s">
        <v>3745</v>
      </c>
    </row>
    <row r="853" spans="1:8" ht="21" customHeight="1" x14ac:dyDescent="0.25">
      <c r="A853" s="4" t="s">
        <v>3559</v>
      </c>
      <c r="B853" s="5" t="s">
        <v>3547</v>
      </c>
      <c r="C853" s="6" t="s">
        <v>21</v>
      </c>
      <c r="D853" s="6" t="s">
        <v>3560</v>
      </c>
      <c r="E853" s="6" t="s">
        <v>3561</v>
      </c>
      <c r="F853" s="7">
        <v>35</v>
      </c>
      <c r="G853" s="8">
        <f t="shared" si="9"/>
        <v>8750</v>
      </c>
      <c r="H853" s="22" t="s">
        <v>3745</v>
      </c>
    </row>
    <row r="854" spans="1:8" ht="21" customHeight="1" x14ac:dyDescent="0.25">
      <c r="A854" s="4" t="s">
        <v>3562</v>
      </c>
      <c r="B854" s="5" t="s">
        <v>3547</v>
      </c>
      <c r="C854" s="6" t="s">
        <v>12</v>
      </c>
      <c r="D854" s="6" t="s">
        <v>1149</v>
      </c>
      <c r="E854" s="6" t="s">
        <v>2926</v>
      </c>
      <c r="F854" s="7">
        <v>44</v>
      </c>
      <c r="G854" s="8">
        <f t="shared" si="9"/>
        <v>11000</v>
      </c>
      <c r="H854" s="22" t="s">
        <v>3745</v>
      </c>
    </row>
    <row r="855" spans="1:8" ht="21" customHeight="1" x14ac:dyDescent="0.25">
      <c r="A855" s="4" t="s">
        <v>3563</v>
      </c>
      <c r="B855" s="5" t="s">
        <v>3547</v>
      </c>
      <c r="C855" s="6" t="s">
        <v>1676</v>
      </c>
      <c r="D855" s="6" t="s">
        <v>522</v>
      </c>
      <c r="E855" s="6" t="s">
        <v>259</v>
      </c>
      <c r="F855" s="7">
        <v>18</v>
      </c>
      <c r="G855" s="8">
        <f t="shared" si="9"/>
        <v>4500</v>
      </c>
      <c r="H855" s="22" t="s">
        <v>3745</v>
      </c>
    </row>
    <row r="856" spans="1:8" ht="21" customHeight="1" x14ac:dyDescent="0.25">
      <c r="A856" s="4" t="s">
        <v>3564</v>
      </c>
      <c r="B856" s="5" t="s">
        <v>3547</v>
      </c>
      <c r="C856" s="6" t="s">
        <v>522</v>
      </c>
      <c r="D856" s="6" t="s">
        <v>252</v>
      </c>
      <c r="E856" s="6" t="s">
        <v>367</v>
      </c>
      <c r="F856" s="7">
        <v>20</v>
      </c>
      <c r="G856" s="8">
        <f t="shared" si="9"/>
        <v>5000</v>
      </c>
      <c r="H856" s="22" t="s">
        <v>3745</v>
      </c>
    </row>
    <row r="857" spans="1:8" ht="21" customHeight="1" x14ac:dyDescent="0.25">
      <c r="A857" s="4" t="s">
        <v>3565</v>
      </c>
      <c r="B857" s="5" t="s">
        <v>3547</v>
      </c>
      <c r="C857" s="6" t="s">
        <v>252</v>
      </c>
      <c r="D857" s="6" t="s">
        <v>21</v>
      </c>
      <c r="E857" s="6" t="s">
        <v>3566</v>
      </c>
      <c r="F857" s="7">
        <v>21</v>
      </c>
      <c r="G857" s="8">
        <f t="shared" si="9"/>
        <v>5250</v>
      </c>
      <c r="H857" s="22" t="s">
        <v>3745</v>
      </c>
    </row>
    <row r="858" spans="1:8" ht="21" customHeight="1" x14ac:dyDescent="0.25">
      <c r="A858" s="4" t="s">
        <v>3567</v>
      </c>
      <c r="B858" s="5" t="s">
        <v>3547</v>
      </c>
      <c r="C858" s="6" t="s">
        <v>132</v>
      </c>
      <c r="D858" s="6" t="s">
        <v>239</v>
      </c>
      <c r="E858" s="6" t="s">
        <v>156</v>
      </c>
      <c r="F858" s="7">
        <v>23</v>
      </c>
      <c r="G858" s="8">
        <f t="shared" si="9"/>
        <v>5750</v>
      </c>
      <c r="H858" s="22" t="s">
        <v>3745</v>
      </c>
    </row>
    <row r="859" spans="1:8" ht="21" customHeight="1" x14ac:dyDescent="0.25">
      <c r="A859" s="4" t="s">
        <v>3568</v>
      </c>
      <c r="B859" s="5" t="s">
        <v>3547</v>
      </c>
      <c r="C859" s="6" t="s">
        <v>37</v>
      </c>
      <c r="D859" s="6" t="s">
        <v>450</v>
      </c>
      <c r="E859" s="6" t="s">
        <v>3569</v>
      </c>
      <c r="F859" s="7">
        <v>15</v>
      </c>
      <c r="G859" s="8">
        <f t="shared" si="9"/>
        <v>3750</v>
      </c>
      <c r="H859" s="22" t="s">
        <v>3745</v>
      </c>
    </row>
    <row r="860" spans="1:8" ht="21" customHeight="1" x14ac:dyDescent="0.25">
      <c r="A860" s="4" t="s">
        <v>3570</v>
      </c>
      <c r="B860" s="5" t="s">
        <v>3547</v>
      </c>
      <c r="C860" s="6" t="s">
        <v>24</v>
      </c>
      <c r="D860" s="6" t="s">
        <v>223</v>
      </c>
      <c r="E860" s="6" t="s">
        <v>1213</v>
      </c>
      <c r="F860" s="7">
        <v>35</v>
      </c>
      <c r="G860" s="8">
        <f t="shared" ref="G860:G901" si="10">F860*250</f>
        <v>8750</v>
      </c>
      <c r="H860" s="22" t="s">
        <v>3745</v>
      </c>
    </row>
    <row r="861" spans="1:8" ht="21" customHeight="1" x14ac:dyDescent="0.25">
      <c r="A861" s="4" t="s">
        <v>3571</v>
      </c>
      <c r="B861" s="5" t="s">
        <v>3547</v>
      </c>
      <c r="C861" s="6" t="s">
        <v>132</v>
      </c>
      <c r="D861" s="6" t="s">
        <v>469</v>
      </c>
      <c r="E861" s="6" t="s">
        <v>3088</v>
      </c>
      <c r="F861" s="7">
        <v>21</v>
      </c>
      <c r="G861" s="8">
        <f t="shared" si="10"/>
        <v>5250</v>
      </c>
      <c r="H861" s="22" t="s">
        <v>3745</v>
      </c>
    </row>
    <row r="862" spans="1:8" ht="21" customHeight="1" x14ac:dyDescent="0.25">
      <c r="A862" s="4" t="s">
        <v>3572</v>
      </c>
      <c r="B862" s="5" t="s">
        <v>3547</v>
      </c>
      <c r="C862" s="6" t="s">
        <v>162</v>
      </c>
      <c r="D862" s="6" t="s">
        <v>314</v>
      </c>
      <c r="E862" s="6" t="s">
        <v>1751</v>
      </c>
      <c r="F862" s="7">
        <v>19</v>
      </c>
      <c r="G862" s="8">
        <f t="shared" si="10"/>
        <v>4750</v>
      </c>
      <c r="H862" s="22" t="s">
        <v>3745</v>
      </c>
    </row>
    <row r="863" spans="1:8" ht="21" customHeight="1" x14ac:dyDescent="0.25">
      <c r="A863" s="4" t="s">
        <v>3573</v>
      </c>
      <c r="B863" s="5" t="s">
        <v>3547</v>
      </c>
      <c r="C863" s="6" t="s">
        <v>140</v>
      </c>
      <c r="D863" s="6" t="s">
        <v>162</v>
      </c>
      <c r="E863" s="6" t="s">
        <v>3574</v>
      </c>
      <c r="F863" s="7">
        <v>11</v>
      </c>
      <c r="G863" s="8">
        <f t="shared" si="10"/>
        <v>2750</v>
      </c>
      <c r="H863" s="22" t="s">
        <v>3745</v>
      </c>
    </row>
    <row r="864" spans="1:8" ht="21" customHeight="1" x14ac:dyDescent="0.25">
      <c r="A864" s="4" t="s">
        <v>3575</v>
      </c>
      <c r="B864" s="5" t="s">
        <v>3547</v>
      </c>
      <c r="C864" s="6" t="s">
        <v>239</v>
      </c>
      <c r="D864" s="6" t="s">
        <v>1248</v>
      </c>
      <c r="E864" s="6" t="s">
        <v>283</v>
      </c>
      <c r="F864" s="7">
        <v>35</v>
      </c>
      <c r="G864" s="8">
        <f t="shared" si="10"/>
        <v>8750</v>
      </c>
      <c r="H864" s="22" t="s">
        <v>3745</v>
      </c>
    </row>
    <row r="865" spans="1:8" ht="21" customHeight="1" x14ac:dyDescent="0.25">
      <c r="A865" s="4" t="s">
        <v>3576</v>
      </c>
      <c r="B865" s="5" t="s">
        <v>3547</v>
      </c>
      <c r="C865" s="6" t="s">
        <v>24</v>
      </c>
      <c r="D865" s="6" t="s">
        <v>99</v>
      </c>
      <c r="E865" s="6" t="s">
        <v>130</v>
      </c>
      <c r="F865" s="7">
        <v>21</v>
      </c>
      <c r="G865" s="8">
        <f t="shared" si="10"/>
        <v>5250</v>
      </c>
      <c r="H865" s="22" t="s">
        <v>3745</v>
      </c>
    </row>
    <row r="866" spans="1:8" ht="21" customHeight="1" x14ac:dyDescent="0.25">
      <c r="A866" s="4" t="s">
        <v>3577</v>
      </c>
      <c r="B866" s="5" t="s">
        <v>3547</v>
      </c>
      <c r="C866" s="6" t="s">
        <v>1617</v>
      </c>
      <c r="D866" s="6" t="s">
        <v>273</v>
      </c>
      <c r="E866" s="6" t="s">
        <v>3578</v>
      </c>
      <c r="F866" s="7">
        <v>16</v>
      </c>
      <c r="G866" s="8">
        <f t="shared" si="10"/>
        <v>4000</v>
      </c>
      <c r="H866" s="22" t="s">
        <v>3745</v>
      </c>
    </row>
    <row r="867" spans="1:8" ht="21" customHeight="1" x14ac:dyDescent="0.25">
      <c r="A867" s="4" t="s">
        <v>3579</v>
      </c>
      <c r="B867" s="5" t="s">
        <v>3547</v>
      </c>
      <c r="C867" s="6" t="s">
        <v>1149</v>
      </c>
      <c r="D867" s="6" t="s">
        <v>1630</v>
      </c>
      <c r="E867" s="6" t="s">
        <v>2828</v>
      </c>
      <c r="F867" s="7">
        <v>16</v>
      </c>
      <c r="G867" s="8">
        <f t="shared" si="10"/>
        <v>4000</v>
      </c>
      <c r="H867" s="22" t="s">
        <v>3745</v>
      </c>
    </row>
    <row r="868" spans="1:8" ht="21" customHeight="1" x14ac:dyDescent="0.25">
      <c r="A868" s="4" t="s">
        <v>3580</v>
      </c>
      <c r="B868" s="5" t="s">
        <v>3547</v>
      </c>
      <c r="C868" s="6" t="s">
        <v>273</v>
      </c>
      <c r="D868" s="6" t="s">
        <v>273</v>
      </c>
      <c r="E868" s="6" t="s">
        <v>3581</v>
      </c>
      <c r="F868" s="7">
        <v>11</v>
      </c>
      <c r="G868" s="8">
        <f t="shared" si="10"/>
        <v>2750</v>
      </c>
      <c r="H868" s="22" t="s">
        <v>3745</v>
      </c>
    </row>
    <row r="869" spans="1:8" ht="21" customHeight="1" x14ac:dyDescent="0.25">
      <c r="A869" s="4" t="s">
        <v>3582</v>
      </c>
      <c r="B869" s="5" t="s">
        <v>3547</v>
      </c>
      <c r="C869" s="6" t="s">
        <v>3583</v>
      </c>
      <c r="D869" s="6" t="s">
        <v>1919</v>
      </c>
      <c r="E869" s="6" t="s">
        <v>3392</v>
      </c>
      <c r="F869" s="7">
        <v>11</v>
      </c>
      <c r="G869" s="8">
        <f t="shared" si="10"/>
        <v>2750</v>
      </c>
      <c r="H869" s="22" t="s">
        <v>3745</v>
      </c>
    </row>
    <row r="870" spans="1:8" ht="21" customHeight="1" x14ac:dyDescent="0.25">
      <c r="A870" s="4" t="s">
        <v>3584</v>
      </c>
      <c r="B870" s="5" t="s">
        <v>3547</v>
      </c>
      <c r="C870" s="6" t="s">
        <v>292</v>
      </c>
      <c r="D870" s="6" t="s">
        <v>3585</v>
      </c>
      <c r="E870" s="6" t="s">
        <v>228</v>
      </c>
      <c r="F870" s="7">
        <v>13</v>
      </c>
      <c r="G870" s="8">
        <f t="shared" si="10"/>
        <v>3250</v>
      </c>
      <c r="H870" s="22" t="s">
        <v>3745</v>
      </c>
    </row>
    <row r="871" spans="1:8" ht="21" customHeight="1" x14ac:dyDescent="0.25">
      <c r="A871" s="4" t="s">
        <v>3586</v>
      </c>
      <c r="B871" s="5" t="s">
        <v>3547</v>
      </c>
      <c r="C871" s="6" t="s">
        <v>671</v>
      </c>
      <c r="D871" s="6" t="s">
        <v>450</v>
      </c>
      <c r="E871" s="6" t="s">
        <v>3587</v>
      </c>
      <c r="F871" s="7">
        <v>16</v>
      </c>
      <c r="G871" s="8">
        <f t="shared" si="10"/>
        <v>4000</v>
      </c>
      <c r="H871" s="22" t="s">
        <v>3745</v>
      </c>
    </row>
    <row r="872" spans="1:8" ht="21" customHeight="1" x14ac:dyDescent="0.25">
      <c r="A872" s="4" t="s">
        <v>3588</v>
      </c>
      <c r="B872" s="5" t="s">
        <v>3547</v>
      </c>
      <c r="C872" s="6" t="s">
        <v>671</v>
      </c>
      <c r="D872" s="6" t="s">
        <v>99</v>
      </c>
      <c r="E872" s="6" t="s">
        <v>3589</v>
      </c>
      <c r="F872" s="7">
        <v>13</v>
      </c>
      <c r="G872" s="8">
        <f t="shared" si="10"/>
        <v>3250</v>
      </c>
      <c r="H872" s="22" t="s">
        <v>3745</v>
      </c>
    </row>
    <row r="873" spans="1:8" ht="21" customHeight="1" x14ac:dyDescent="0.25">
      <c r="A873" s="4" t="s">
        <v>3590</v>
      </c>
      <c r="B873" s="5" t="s">
        <v>3547</v>
      </c>
      <c r="C873" s="6" t="s">
        <v>318</v>
      </c>
      <c r="D873" s="6" t="s">
        <v>318</v>
      </c>
      <c r="E873" s="6" t="s">
        <v>1069</v>
      </c>
      <c r="F873" s="7">
        <v>13</v>
      </c>
      <c r="G873" s="8">
        <f t="shared" si="10"/>
        <v>3250</v>
      </c>
      <c r="H873" s="22" t="s">
        <v>3745</v>
      </c>
    </row>
    <row r="874" spans="1:8" ht="21" customHeight="1" x14ac:dyDescent="0.25">
      <c r="A874" s="4" t="s">
        <v>3591</v>
      </c>
      <c r="B874" s="5" t="s">
        <v>3547</v>
      </c>
      <c r="C874" s="6" t="s">
        <v>59</v>
      </c>
      <c r="D874" s="6" t="s">
        <v>162</v>
      </c>
      <c r="E874" s="6" t="s">
        <v>283</v>
      </c>
      <c r="F874" s="7">
        <v>21</v>
      </c>
      <c r="G874" s="8">
        <f t="shared" si="10"/>
        <v>5250</v>
      </c>
      <c r="H874" s="22" t="s">
        <v>3745</v>
      </c>
    </row>
    <row r="875" spans="1:8" ht="21" customHeight="1" x14ac:dyDescent="0.25">
      <c r="A875" s="4" t="s">
        <v>3592</v>
      </c>
      <c r="B875" s="5" t="s">
        <v>3547</v>
      </c>
      <c r="C875" s="6" t="s">
        <v>450</v>
      </c>
      <c r="D875" s="6" t="s">
        <v>1007</v>
      </c>
      <c r="E875" s="6" t="s">
        <v>689</v>
      </c>
      <c r="F875" s="7">
        <v>11</v>
      </c>
      <c r="G875" s="8">
        <f t="shared" si="10"/>
        <v>2750</v>
      </c>
      <c r="H875" s="22" t="s">
        <v>3745</v>
      </c>
    </row>
    <row r="876" spans="1:8" ht="21" customHeight="1" x14ac:dyDescent="0.25">
      <c r="A876" s="4" t="s">
        <v>3593</v>
      </c>
      <c r="B876" s="5" t="s">
        <v>3547</v>
      </c>
      <c r="C876" s="6" t="s">
        <v>21</v>
      </c>
      <c r="D876" s="6" t="s">
        <v>450</v>
      </c>
      <c r="E876" s="6" t="s">
        <v>3594</v>
      </c>
      <c r="F876" s="7">
        <v>26</v>
      </c>
      <c r="G876" s="8">
        <f t="shared" si="10"/>
        <v>6500</v>
      </c>
      <c r="H876" s="22" t="s">
        <v>3745</v>
      </c>
    </row>
    <row r="877" spans="1:8" ht="21" customHeight="1" x14ac:dyDescent="0.25">
      <c r="A877" s="4" t="s">
        <v>3595</v>
      </c>
      <c r="B877" s="5" t="s">
        <v>3547</v>
      </c>
      <c r="C877" s="6" t="s">
        <v>424</v>
      </c>
      <c r="D877" s="6" t="s">
        <v>98</v>
      </c>
      <c r="E877" s="6" t="s">
        <v>3596</v>
      </c>
      <c r="F877" s="7">
        <v>18</v>
      </c>
      <c r="G877" s="8">
        <f t="shared" si="10"/>
        <v>4500</v>
      </c>
      <c r="H877" s="22" t="s">
        <v>3745</v>
      </c>
    </row>
    <row r="878" spans="1:8" ht="21" customHeight="1" x14ac:dyDescent="0.25">
      <c r="A878" s="4" t="s">
        <v>3597</v>
      </c>
      <c r="B878" s="5" t="s">
        <v>3547</v>
      </c>
      <c r="C878" s="6" t="s">
        <v>223</v>
      </c>
      <c r="D878" s="6" t="s">
        <v>59</v>
      </c>
      <c r="E878" s="6" t="s">
        <v>333</v>
      </c>
      <c r="F878" s="7">
        <v>16</v>
      </c>
      <c r="G878" s="8">
        <f t="shared" si="10"/>
        <v>4000</v>
      </c>
      <c r="H878" s="22" t="s">
        <v>3745</v>
      </c>
    </row>
    <row r="879" spans="1:8" ht="21" customHeight="1" x14ac:dyDescent="0.25">
      <c r="A879" s="4" t="s">
        <v>3598</v>
      </c>
      <c r="B879" s="5" t="s">
        <v>3547</v>
      </c>
      <c r="C879" s="6" t="s">
        <v>3599</v>
      </c>
      <c r="D879" s="6" t="s">
        <v>99</v>
      </c>
      <c r="E879" s="6" t="s">
        <v>106</v>
      </c>
      <c r="F879" s="7">
        <v>20</v>
      </c>
      <c r="G879" s="8">
        <f t="shared" si="10"/>
        <v>5000</v>
      </c>
      <c r="H879" s="22" t="s">
        <v>3745</v>
      </c>
    </row>
    <row r="880" spans="1:8" ht="21" customHeight="1" x14ac:dyDescent="0.25">
      <c r="A880" s="4" t="s">
        <v>3600</v>
      </c>
      <c r="B880" s="5" t="s">
        <v>3547</v>
      </c>
      <c r="C880" s="6" t="s">
        <v>597</v>
      </c>
      <c r="D880" s="6" t="s">
        <v>20</v>
      </c>
      <c r="E880" s="6" t="s">
        <v>163</v>
      </c>
      <c r="F880" s="7">
        <v>50</v>
      </c>
      <c r="G880" s="8">
        <f t="shared" si="10"/>
        <v>12500</v>
      </c>
      <c r="H880" s="22" t="s">
        <v>3745</v>
      </c>
    </row>
    <row r="881" spans="1:8" ht="21" customHeight="1" x14ac:dyDescent="0.25">
      <c r="A881" s="4" t="s">
        <v>3601</v>
      </c>
      <c r="B881" s="5" t="s">
        <v>3547</v>
      </c>
      <c r="C881" s="6" t="s">
        <v>99</v>
      </c>
      <c r="D881" s="6" t="s">
        <v>2434</v>
      </c>
      <c r="E881" s="6" t="s">
        <v>3602</v>
      </c>
      <c r="F881" s="7">
        <v>23</v>
      </c>
      <c r="G881" s="8">
        <f t="shared" si="10"/>
        <v>5750</v>
      </c>
      <c r="H881" s="22" t="s">
        <v>3745</v>
      </c>
    </row>
    <row r="882" spans="1:8" ht="21" customHeight="1" x14ac:dyDescent="0.25">
      <c r="A882" s="4" t="s">
        <v>3603</v>
      </c>
      <c r="B882" s="5" t="s">
        <v>3604</v>
      </c>
      <c r="C882" s="6" t="s">
        <v>162</v>
      </c>
      <c r="D882" s="6" t="s">
        <v>273</v>
      </c>
      <c r="E882" s="6" t="s">
        <v>3605</v>
      </c>
      <c r="F882" s="7">
        <v>19</v>
      </c>
      <c r="G882" s="8">
        <f t="shared" si="10"/>
        <v>4750</v>
      </c>
      <c r="H882" s="22" t="s">
        <v>3745</v>
      </c>
    </row>
    <row r="883" spans="1:8" ht="21" customHeight="1" x14ac:dyDescent="0.25">
      <c r="A883" s="4" t="s">
        <v>3606</v>
      </c>
      <c r="B883" s="5" t="s">
        <v>3604</v>
      </c>
      <c r="C883" s="6" t="s">
        <v>98</v>
      </c>
      <c r="D883" s="6" t="s">
        <v>47</v>
      </c>
      <c r="E883" s="6" t="s">
        <v>3607</v>
      </c>
      <c r="F883" s="7">
        <v>6</v>
      </c>
      <c r="G883" s="8">
        <f t="shared" si="10"/>
        <v>1500</v>
      </c>
      <c r="H883" s="22" t="s">
        <v>3745</v>
      </c>
    </row>
    <row r="884" spans="1:8" ht="21" customHeight="1" x14ac:dyDescent="0.25">
      <c r="A884" s="4" t="s">
        <v>3608</v>
      </c>
      <c r="B884" s="5" t="s">
        <v>3604</v>
      </c>
      <c r="C884" s="6" t="s">
        <v>1906</v>
      </c>
      <c r="D884" s="6" t="s">
        <v>24</v>
      </c>
      <c r="E884" s="6" t="s">
        <v>488</v>
      </c>
      <c r="F884" s="7">
        <v>23</v>
      </c>
      <c r="G884" s="8">
        <f t="shared" si="10"/>
        <v>5750</v>
      </c>
      <c r="H884" s="22" t="s">
        <v>3745</v>
      </c>
    </row>
    <row r="885" spans="1:8" ht="21" customHeight="1" x14ac:dyDescent="0.25">
      <c r="A885" s="4" t="s">
        <v>3609</v>
      </c>
      <c r="B885" s="5" t="s">
        <v>3604</v>
      </c>
      <c r="C885" s="6" t="s">
        <v>1906</v>
      </c>
      <c r="D885" s="6" t="s">
        <v>99</v>
      </c>
      <c r="E885" s="6" t="s">
        <v>2113</v>
      </c>
      <c r="F885" s="7">
        <v>50</v>
      </c>
      <c r="G885" s="8">
        <f t="shared" si="10"/>
        <v>12500</v>
      </c>
      <c r="H885" s="22" t="s">
        <v>3745</v>
      </c>
    </row>
    <row r="886" spans="1:8" ht="21" customHeight="1" x14ac:dyDescent="0.25">
      <c r="A886" s="4" t="s">
        <v>3610</v>
      </c>
      <c r="B886" s="5" t="s">
        <v>3604</v>
      </c>
      <c r="C886" s="6" t="s">
        <v>320</v>
      </c>
      <c r="D886" s="6" t="s">
        <v>784</v>
      </c>
      <c r="E886" s="6" t="s">
        <v>3611</v>
      </c>
      <c r="F886" s="7">
        <v>41</v>
      </c>
      <c r="G886" s="8">
        <f t="shared" si="10"/>
        <v>10250</v>
      </c>
      <c r="H886" s="22" t="s">
        <v>3745</v>
      </c>
    </row>
    <row r="887" spans="1:8" ht="21" customHeight="1" x14ac:dyDescent="0.25">
      <c r="A887" s="4" t="s">
        <v>3612</v>
      </c>
      <c r="B887" s="5" t="s">
        <v>3604</v>
      </c>
      <c r="C887" s="6" t="s">
        <v>158</v>
      </c>
      <c r="D887" s="6" t="s">
        <v>169</v>
      </c>
      <c r="E887" s="6" t="s">
        <v>81</v>
      </c>
      <c r="F887" s="7">
        <v>13</v>
      </c>
      <c r="G887" s="8">
        <f t="shared" si="10"/>
        <v>3250</v>
      </c>
      <c r="H887" s="22" t="s">
        <v>3745</v>
      </c>
    </row>
    <row r="888" spans="1:8" ht="21" customHeight="1" x14ac:dyDescent="0.25">
      <c r="A888" s="4" t="s">
        <v>3613</v>
      </c>
      <c r="B888" s="5" t="s">
        <v>3604</v>
      </c>
      <c r="C888" s="6" t="s">
        <v>943</v>
      </c>
      <c r="D888" s="6" t="s">
        <v>59</v>
      </c>
      <c r="E888" s="6" t="s">
        <v>684</v>
      </c>
      <c r="F888" s="7">
        <v>33</v>
      </c>
      <c r="G888" s="8">
        <f t="shared" si="10"/>
        <v>8250</v>
      </c>
      <c r="H888" s="22" t="s">
        <v>3745</v>
      </c>
    </row>
    <row r="889" spans="1:8" ht="21" customHeight="1" x14ac:dyDescent="0.25">
      <c r="A889" s="4" t="s">
        <v>3614</v>
      </c>
      <c r="B889" s="5" t="s">
        <v>3604</v>
      </c>
      <c r="C889" s="6" t="s">
        <v>50</v>
      </c>
      <c r="D889" s="6" t="s">
        <v>162</v>
      </c>
      <c r="E889" s="6" t="s">
        <v>3615</v>
      </c>
      <c r="F889" s="7">
        <v>6</v>
      </c>
      <c r="G889" s="8">
        <f t="shared" si="10"/>
        <v>1500</v>
      </c>
      <c r="H889" s="22" t="s">
        <v>3745</v>
      </c>
    </row>
    <row r="890" spans="1:8" ht="21" customHeight="1" x14ac:dyDescent="0.25">
      <c r="A890" s="4" t="s">
        <v>3616</v>
      </c>
      <c r="B890" s="5" t="s">
        <v>3604</v>
      </c>
      <c r="C890" s="6" t="s">
        <v>3617</v>
      </c>
      <c r="D890" s="6" t="s">
        <v>21</v>
      </c>
      <c r="E890" s="6" t="s">
        <v>453</v>
      </c>
      <c r="F890" s="7">
        <v>22</v>
      </c>
      <c r="G890" s="8">
        <f t="shared" si="10"/>
        <v>5500</v>
      </c>
      <c r="H890" s="22" t="s">
        <v>3745</v>
      </c>
    </row>
    <row r="891" spans="1:8" ht="21" customHeight="1" x14ac:dyDescent="0.25">
      <c r="A891" s="4" t="s">
        <v>3618</v>
      </c>
      <c r="B891" s="5" t="s">
        <v>3604</v>
      </c>
      <c r="C891" s="6" t="s">
        <v>1445</v>
      </c>
      <c r="D891" s="6" t="s">
        <v>47</v>
      </c>
      <c r="E891" s="6" t="s">
        <v>3619</v>
      </c>
      <c r="F891" s="7">
        <v>35</v>
      </c>
      <c r="G891" s="8">
        <f t="shared" si="10"/>
        <v>8750</v>
      </c>
      <c r="H891" s="22" t="s">
        <v>3745</v>
      </c>
    </row>
    <row r="892" spans="1:8" ht="21" customHeight="1" x14ac:dyDescent="0.25">
      <c r="A892" s="4" t="s">
        <v>3620</v>
      </c>
      <c r="B892" s="5" t="s">
        <v>3604</v>
      </c>
      <c r="C892" s="6" t="s">
        <v>1248</v>
      </c>
      <c r="D892" s="6" t="s">
        <v>984</v>
      </c>
      <c r="E892" s="6" t="s">
        <v>598</v>
      </c>
      <c r="F892" s="7">
        <v>13</v>
      </c>
      <c r="G892" s="8">
        <f t="shared" si="10"/>
        <v>3250</v>
      </c>
      <c r="H892" s="22" t="s">
        <v>3745</v>
      </c>
    </row>
    <row r="893" spans="1:8" ht="21" customHeight="1" x14ac:dyDescent="0.25">
      <c r="A893" s="4" t="s">
        <v>3621</v>
      </c>
      <c r="B893" s="5" t="s">
        <v>3604</v>
      </c>
      <c r="C893" s="6" t="s">
        <v>1445</v>
      </c>
      <c r="D893" s="6" t="s">
        <v>273</v>
      </c>
      <c r="E893" s="6" t="s">
        <v>2593</v>
      </c>
      <c r="F893" s="7">
        <v>33</v>
      </c>
      <c r="G893" s="8">
        <f t="shared" si="10"/>
        <v>8250</v>
      </c>
      <c r="H893" s="22" t="s">
        <v>3745</v>
      </c>
    </row>
    <row r="894" spans="1:8" ht="21" customHeight="1" x14ac:dyDescent="0.25">
      <c r="A894" s="4" t="s">
        <v>3622</v>
      </c>
      <c r="B894" s="5" t="s">
        <v>3604</v>
      </c>
      <c r="C894" s="6" t="s">
        <v>162</v>
      </c>
      <c r="D894" s="6" t="s">
        <v>320</v>
      </c>
      <c r="E894" s="6" t="s">
        <v>3623</v>
      </c>
      <c r="F894" s="7">
        <v>16</v>
      </c>
      <c r="G894" s="8">
        <f t="shared" si="10"/>
        <v>4000</v>
      </c>
      <c r="H894" s="22" t="s">
        <v>3745</v>
      </c>
    </row>
    <row r="895" spans="1:8" ht="21" customHeight="1" x14ac:dyDescent="0.25">
      <c r="A895" s="4" t="s">
        <v>3624</v>
      </c>
      <c r="B895" s="5" t="s">
        <v>3604</v>
      </c>
      <c r="C895" s="6" t="s">
        <v>27</v>
      </c>
      <c r="D895" s="6" t="s">
        <v>3625</v>
      </c>
      <c r="E895" s="6" t="s">
        <v>373</v>
      </c>
      <c r="F895" s="7">
        <v>9</v>
      </c>
      <c r="G895" s="8">
        <f t="shared" si="10"/>
        <v>2250</v>
      </c>
      <c r="H895" s="22" t="s">
        <v>3745</v>
      </c>
    </row>
    <row r="896" spans="1:8" ht="21" customHeight="1" x14ac:dyDescent="0.25">
      <c r="A896" s="4" t="s">
        <v>3626</v>
      </c>
      <c r="B896" s="5" t="s">
        <v>3604</v>
      </c>
      <c r="C896" s="6" t="s">
        <v>1906</v>
      </c>
      <c r="D896" s="6" t="s">
        <v>1312</v>
      </c>
      <c r="E896" s="6" t="s">
        <v>40</v>
      </c>
      <c r="F896" s="7">
        <v>50</v>
      </c>
      <c r="G896" s="8">
        <f t="shared" si="10"/>
        <v>12500</v>
      </c>
      <c r="H896" s="22" t="s">
        <v>3745</v>
      </c>
    </row>
    <row r="897" spans="1:8" ht="21" customHeight="1" x14ac:dyDescent="0.25">
      <c r="A897" s="4" t="s">
        <v>3627</v>
      </c>
      <c r="B897" s="5" t="s">
        <v>3604</v>
      </c>
      <c r="C897" s="6" t="s">
        <v>12</v>
      </c>
      <c r="D897" s="6" t="s">
        <v>943</v>
      </c>
      <c r="E897" s="6" t="s">
        <v>2295</v>
      </c>
      <c r="F897" s="7">
        <v>7</v>
      </c>
      <c r="G897" s="8">
        <f t="shared" si="10"/>
        <v>1750</v>
      </c>
      <c r="H897" s="22" t="s">
        <v>3745</v>
      </c>
    </row>
    <row r="898" spans="1:8" ht="21" customHeight="1" x14ac:dyDescent="0.25">
      <c r="A898" s="4" t="s">
        <v>3628</v>
      </c>
      <c r="B898" s="5" t="s">
        <v>3604</v>
      </c>
      <c r="C898" s="6" t="s">
        <v>943</v>
      </c>
      <c r="D898" s="6" t="s">
        <v>24</v>
      </c>
      <c r="E898" s="6" t="s">
        <v>782</v>
      </c>
      <c r="F898" s="7">
        <v>25</v>
      </c>
      <c r="G898" s="8">
        <f t="shared" si="10"/>
        <v>6250</v>
      </c>
      <c r="H898" s="22" t="s">
        <v>3745</v>
      </c>
    </row>
    <row r="899" spans="1:8" ht="21" customHeight="1" x14ac:dyDescent="0.25">
      <c r="A899" s="4" t="s">
        <v>3629</v>
      </c>
      <c r="B899" s="5" t="s">
        <v>3604</v>
      </c>
      <c r="C899" s="6" t="s">
        <v>943</v>
      </c>
      <c r="D899" s="6" t="s">
        <v>21</v>
      </c>
      <c r="E899" s="6" t="s">
        <v>3630</v>
      </c>
      <c r="F899" s="7">
        <v>50</v>
      </c>
      <c r="G899" s="8">
        <f t="shared" si="10"/>
        <v>12500</v>
      </c>
      <c r="H899" s="22" t="s">
        <v>3745</v>
      </c>
    </row>
    <row r="900" spans="1:8" ht="21" customHeight="1" x14ac:dyDescent="0.25">
      <c r="A900" s="4" t="s">
        <v>3631</v>
      </c>
      <c r="B900" s="5" t="s">
        <v>3604</v>
      </c>
      <c r="C900" s="6" t="s">
        <v>943</v>
      </c>
      <c r="D900" s="6" t="s">
        <v>21</v>
      </c>
      <c r="E900" s="6" t="s">
        <v>3632</v>
      </c>
      <c r="F900" s="7">
        <v>50</v>
      </c>
      <c r="G900" s="8">
        <f t="shared" si="10"/>
        <v>12500</v>
      </c>
      <c r="H900" s="22" t="s">
        <v>3745</v>
      </c>
    </row>
    <row r="901" spans="1:8" ht="21" customHeight="1" x14ac:dyDescent="0.25">
      <c r="A901" s="4" t="s">
        <v>3633</v>
      </c>
      <c r="B901" s="5" t="s">
        <v>3604</v>
      </c>
      <c r="C901" s="6" t="s">
        <v>369</v>
      </c>
      <c r="D901" s="6" t="s">
        <v>3634</v>
      </c>
      <c r="E901" s="6" t="s">
        <v>318</v>
      </c>
      <c r="F901" s="7">
        <v>9</v>
      </c>
      <c r="G901" s="8">
        <f t="shared" si="10"/>
        <v>2250</v>
      </c>
      <c r="H901" s="22" t="s">
        <v>3745</v>
      </c>
    </row>
    <row r="902" spans="1:8" ht="21" customHeight="1" x14ac:dyDescent="0.25">
      <c r="A902" s="4" t="s">
        <v>3635</v>
      </c>
      <c r="B902" s="5" t="s">
        <v>2090</v>
      </c>
      <c r="C902" s="6" t="s">
        <v>604</v>
      </c>
      <c r="D902" s="6" t="s">
        <v>2269</v>
      </c>
      <c r="E902" s="6" t="s">
        <v>507</v>
      </c>
      <c r="F902" s="7">
        <v>27</v>
      </c>
      <c r="G902" s="8">
        <f>F902*250</f>
        <v>6750</v>
      </c>
      <c r="H902" s="22" t="s">
        <v>3745</v>
      </c>
    </row>
    <row r="903" spans="1:8" ht="21" customHeight="1" x14ac:dyDescent="0.25">
      <c r="A903" s="4" t="s">
        <v>3636</v>
      </c>
      <c r="B903" s="5" t="s">
        <v>2090</v>
      </c>
      <c r="C903" s="6" t="s">
        <v>3637</v>
      </c>
      <c r="D903" s="6" t="s">
        <v>3638</v>
      </c>
      <c r="E903" s="6" t="s">
        <v>3639</v>
      </c>
      <c r="F903" s="7">
        <v>18</v>
      </c>
      <c r="G903" s="8">
        <f>F903*250</f>
        <v>4500</v>
      </c>
      <c r="H903" s="22" t="s">
        <v>3745</v>
      </c>
    </row>
    <row r="904" spans="1:8" ht="21" customHeight="1" x14ac:dyDescent="0.25">
      <c r="A904" s="4" t="s">
        <v>3640</v>
      </c>
      <c r="B904" s="5" t="s">
        <v>2090</v>
      </c>
      <c r="C904" s="6" t="s">
        <v>509</v>
      </c>
      <c r="D904" s="6" t="s">
        <v>604</v>
      </c>
      <c r="E904" s="6" t="s">
        <v>2055</v>
      </c>
      <c r="F904" s="7">
        <v>50</v>
      </c>
      <c r="G904" s="8">
        <f t="shared" ref="G904:G975" si="11">F904*250</f>
        <v>12500</v>
      </c>
      <c r="H904" s="22" t="s">
        <v>3745</v>
      </c>
    </row>
    <row r="905" spans="1:8" ht="21" customHeight="1" x14ac:dyDescent="0.25">
      <c r="A905" s="4" t="s">
        <v>3641</v>
      </c>
      <c r="B905" s="5" t="s">
        <v>2090</v>
      </c>
      <c r="C905" s="6" t="s">
        <v>509</v>
      </c>
      <c r="D905" s="6" t="s">
        <v>604</v>
      </c>
      <c r="E905" s="6" t="s">
        <v>663</v>
      </c>
      <c r="F905" s="7">
        <v>27</v>
      </c>
      <c r="G905" s="8">
        <f t="shared" si="11"/>
        <v>6750</v>
      </c>
      <c r="H905" s="22" t="s">
        <v>3745</v>
      </c>
    </row>
    <row r="906" spans="1:8" ht="21" customHeight="1" x14ac:dyDescent="0.25">
      <c r="A906" s="4" t="s">
        <v>3642</v>
      </c>
      <c r="B906" s="5" t="s">
        <v>2090</v>
      </c>
      <c r="C906" s="6" t="s">
        <v>509</v>
      </c>
      <c r="D906" s="6" t="s">
        <v>604</v>
      </c>
      <c r="E906" s="6" t="s">
        <v>77</v>
      </c>
      <c r="F906" s="7">
        <v>50</v>
      </c>
      <c r="G906" s="8">
        <f t="shared" si="11"/>
        <v>12500</v>
      </c>
      <c r="H906" s="22" t="s">
        <v>3745</v>
      </c>
    </row>
    <row r="907" spans="1:8" ht="21" customHeight="1" x14ac:dyDescent="0.25">
      <c r="A907" s="4" t="s">
        <v>3643</v>
      </c>
      <c r="B907" s="5" t="s">
        <v>2090</v>
      </c>
      <c r="C907" s="6" t="s">
        <v>509</v>
      </c>
      <c r="D907" s="6" t="s">
        <v>140</v>
      </c>
      <c r="E907" s="6" t="s">
        <v>163</v>
      </c>
      <c r="F907" s="7">
        <v>29</v>
      </c>
      <c r="G907" s="8">
        <f t="shared" si="11"/>
        <v>7250</v>
      </c>
      <c r="H907" s="22" t="s">
        <v>3745</v>
      </c>
    </row>
    <row r="908" spans="1:8" ht="21" customHeight="1" x14ac:dyDescent="0.25">
      <c r="A908" s="4" t="s">
        <v>3644</v>
      </c>
      <c r="B908" s="5" t="s">
        <v>2090</v>
      </c>
      <c r="C908" s="6" t="s">
        <v>604</v>
      </c>
      <c r="D908" s="6" t="s">
        <v>3489</v>
      </c>
      <c r="E908" s="6" t="s">
        <v>138</v>
      </c>
      <c r="F908" s="7">
        <v>50</v>
      </c>
      <c r="G908" s="8">
        <f t="shared" si="11"/>
        <v>12500</v>
      </c>
      <c r="H908" s="22" t="s">
        <v>3745</v>
      </c>
    </row>
    <row r="909" spans="1:8" ht="21" customHeight="1" x14ac:dyDescent="0.25">
      <c r="A909" s="4" t="s">
        <v>3645</v>
      </c>
      <c r="B909" s="5" t="s">
        <v>2090</v>
      </c>
      <c r="C909" s="6" t="s">
        <v>604</v>
      </c>
      <c r="D909" s="6" t="s">
        <v>1890</v>
      </c>
      <c r="E909" s="6" t="s">
        <v>3071</v>
      </c>
      <c r="F909" s="7">
        <v>13</v>
      </c>
      <c r="G909" s="8">
        <f t="shared" si="11"/>
        <v>3250</v>
      </c>
      <c r="H909" s="22" t="s">
        <v>3745</v>
      </c>
    </row>
    <row r="910" spans="1:8" ht="21" customHeight="1" x14ac:dyDescent="0.25">
      <c r="A910" s="4" t="s">
        <v>3646</v>
      </c>
      <c r="B910" s="5" t="s">
        <v>2090</v>
      </c>
      <c r="C910" s="6" t="s">
        <v>2413</v>
      </c>
      <c r="D910" s="6" t="s">
        <v>1888</v>
      </c>
      <c r="E910" s="6" t="s">
        <v>2005</v>
      </c>
      <c r="F910" s="7">
        <v>19</v>
      </c>
      <c r="G910" s="8">
        <f t="shared" si="11"/>
        <v>4750</v>
      </c>
      <c r="H910" s="22" t="s">
        <v>3745</v>
      </c>
    </row>
    <row r="911" spans="1:8" ht="21" customHeight="1" x14ac:dyDescent="0.25">
      <c r="A911" s="4" t="s">
        <v>3647</v>
      </c>
      <c r="B911" s="5" t="s">
        <v>2090</v>
      </c>
      <c r="C911" s="6" t="s">
        <v>2413</v>
      </c>
      <c r="D911" s="6" t="s">
        <v>1842</v>
      </c>
      <c r="E911" s="6" t="s">
        <v>605</v>
      </c>
      <c r="F911" s="7">
        <v>37</v>
      </c>
      <c r="G911" s="8">
        <f t="shared" si="11"/>
        <v>9250</v>
      </c>
      <c r="H911" s="22" t="s">
        <v>3745</v>
      </c>
    </row>
    <row r="912" spans="1:8" ht="21" customHeight="1" x14ac:dyDescent="0.25">
      <c r="A912" s="4" t="s">
        <v>3648</v>
      </c>
      <c r="B912" s="5" t="s">
        <v>2090</v>
      </c>
      <c r="C912" s="6" t="s">
        <v>3649</v>
      </c>
      <c r="D912" s="6" t="s">
        <v>287</v>
      </c>
      <c r="E912" s="6" t="s">
        <v>2655</v>
      </c>
      <c r="F912" s="7">
        <v>5</v>
      </c>
      <c r="G912" s="8">
        <f t="shared" si="11"/>
        <v>1250</v>
      </c>
      <c r="H912" s="22" t="s">
        <v>3745</v>
      </c>
    </row>
    <row r="913" spans="1:8" ht="21" customHeight="1" x14ac:dyDescent="0.25">
      <c r="A913" s="4" t="s">
        <v>3650</v>
      </c>
      <c r="B913" s="5" t="s">
        <v>2090</v>
      </c>
      <c r="C913" s="6" t="s">
        <v>2095</v>
      </c>
      <c r="D913" s="6" t="s">
        <v>943</v>
      </c>
      <c r="E913" s="6" t="s">
        <v>917</v>
      </c>
      <c r="F913" s="7">
        <v>50</v>
      </c>
      <c r="G913" s="8">
        <f t="shared" si="11"/>
        <v>12500</v>
      </c>
      <c r="H913" s="22" t="s">
        <v>3745</v>
      </c>
    </row>
    <row r="914" spans="1:8" ht="21" customHeight="1" x14ac:dyDescent="0.25">
      <c r="A914" s="4" t="s">
        <v>3651</v>
      </c>
      <c r="B914" s="5" t="s">
        <v>2090</v>
      </c>
      <c r="C914" s="6" t="s">
        <v>2446</v>
      </c>
      <c r="D914" s="6" t="s">
        <v>1758</v>
      </c>
      <c r="E914" s="6" t="s">
        <v>3652</v>
      </c>
      <c r="F914" s="7">
        <v>33</v>
      </c>
      <c r="G914" s="8">
        <f t="shared" si="11"/>
        <v>8250</v>
      </c>
      <c r="H914" s="22" t="s">
        <v>3745</v>
      </c>
    </row>
    <row r="915" spans="1:8" ht="21" customHeight="1" x14ac:dyDescent="0.25">
      <c r="A915" s="4" t="s">
        <v>3653</v>
      </c>
      <c r="B915" s="5" t="s">
        <v>2090</v>
      </c>
      <c r="C915" s="6" t="s">
        <v>2046</v>
      </c>
      <c r="D915" s="6" t="s">
        <v>208</v>
      </c>
      <c r="E915" s="6" t="s">
        <v>38</v>
      </c>
      <c r="F915" s="7">
        <v>19</v>
      </c>
      <c r="G915" s="8">
        <f t="shared" si="11"/>
        <v>4750</v>
      </c>
      <c r="H915" s="22" t="s">
        <v>3745</v>
      </c>
    </row>
    <row r="916" spans="1:8" ht="21" customHeight="1" x14ac:dyDescent="0.25">
      <c r="A916" s="4" t="s">
        <v>3654</v>
      </c>
      <c r="B916" s="5" t="s">
        <v>2090</v>
      </c>
      <c r="C916" s="6" t="s">
        <v>98</v>
      </c>
      <c r="D916" s="6" t="s">
        <v>273</v>
      </c>
      <c r="E916" s="6" t="s">
        <v>113</v>
      </c>
      <c r="F916" s="7">
        <v>18</v>
      </c>
      <c r="G916" s="8">
        <f t="shared" si="11"/>
        <v>4500</v>
      </c>
      <c r="H916" s="22" t="s">
        <v>3745</v>
      </c>
    </row>
    <row r="917" spans="1:8" ht="21" customHeight="1" x14ac:dyDescent="0.25">
      <c r="A917" s="4" t="s">
        <v>3655</v>
      </c>
      <c r="B917" s="5" t="s">
        <v>2090</v>
      </c>
      <c r="C917" s="6" t="s">
        <v>3656</v>
      </c>
      <c r="D917" s="6" t="s">
        <v>486</v>
      </c>
      <c r="E917" s="6" t="s">
        <v>558</v>
      </c>
      <c r="F917" s="7">
        <v>26</v>
      </c>
      <c r="G917" s="8">
        <f t="shared" si="11"/>
        <v>6500</v>
      </c>
      <c r="H917" s="22" t="s">
        <v>3745</v>
      </c>
    </row>
    <row r="918" spans="1:8" ht="21" customHeight="1" x14ac:dyDescent="0.25">
      <c r="A918" s="4" t="s">
        <v>3657</v>
      </c>
      <c r="B918" s="5" t="s">
        <v>2090</v>
      </c>
      <c r="C918" s="6" t="s">
        <v>3656</v>
      </c>
      <c r="D918" s="6" t="s">
        <v>486</v>
      </c>
      <c r="E918" s="6" t="s">
        <v>1853</v>
      </c>
      <c r="F918" s="7">
        <v>13</v>
      </c>
      <c r="G918" s="8">
        <f t="shared" si="11"/>
        <v>3250</v>
      </c>
      <c r="H918" s="22" t="s">
        <v>3745</v>
      </c>
    </row>
    <row r="919" spans="1:8" ht="21" customHeight="1" x14ac:dyDescent="0.25">
      <c r="A919" s="4" t="s">
        <v>3658</v>
      </c>
      <c r="B919" s="5" t="s">
        <v>2090</v>
      </c>
      <c r="C919" s="6" t="s">
        <v>3656</v>
      </c>
      <c r="D919" s="6" t="s">
        <v>183</v>
      </c>
      <c r="E919" s="6" t="s">
        <v>329</v>
      </c>
      <c r="F919" s="7">
        <v>19</v>
      </c>
      <c r="G919" s="8">
        <f t="shared" si="11"/>
        <v>4750</v>
      </c>
      <c r="H919" s="22" t="s">
        <v>3745</v>
      </c>
    </row>
    <row r="920" spans="1:8" ht="21" customHeight="1" x14ac:dyDescent="0.25">
      <c r="A920" s="4" t="s">
        <v>3659</v>
      </c>
      <c r="B920" s="5" t="s">
        <v>2090</v>
      </c>
      <c r="C920" s="6" t="s">
        <v>3656</v>
      </c>
      <c r="D920" s="6" t="s">
        <v>3660</v>
      </c>
      <c r="E920" s="6" t="s">
        <v>3492</v>
      </c>
      <c r="F920" s="7">
        <v>17</v>
      </c>
      <c r="G920" s="8">
        <f t="shared" si="11"/>
        <v>4250</v>
      </c>
      <c r="H920" s="22" t="s">
        <v>3745</v>
      </c>
    </row>
    <row r="921" spans="1:8" ht="21" customHeight="1" x14ac:dyDescent="0.25">
      <c r="A921" s="4" t="s">
        <v>3661</v>
      </c>
      <c r="B921" s="5" t="s">
        <v>2090</v>
      </c>
      <c r="C921" s="6" t="s">
        <v>802</v>
      </c>
      <c r="D921" s="6" t="s">
        <v>2628</v>
      </c>
      <c r="E921" s="6" t="s">
        <v>2404</v>
      </c>
      <c r="F921" s="7">
        <v>37</v>
      </c>
      <c r="G921" s="8">
        <f t="shared" si="11"/>
        <v>9250</v>
      </c>
      <c r="H921" s="22" t="s">
        <v>3745</v>
      </c>
    </row>
    <row r="922" spans="1:8" ht="21" customHeight="1" x14ac:dyDescent="0.25">
      <c r="A922" s="4" t="s">
        <v>3662</v>
      </c>
      <c r="B922" s="5" t="s">
        <v>2090</v>
      </c>
      <c r="C922" s="6" t="s">
        <v>802</v>
      </c>
      <c r="D922" s="6" t="s">
        <v>183</v>
      </c>
      <c r="E922" s="6" t="s">
        <v>338</v>
      </c>
      <c r="F922" s="7">
        <v>14</v>
      </c>
      <c r="G922" s="8">
        <f t="shared" si="11"/>
        <v>3500</v>
      </c>
      <c r="H922" s="22" t="s">
        <v>3745</v>
      </c>
    </row>
    <row r="923" spans="1:8" ht="21" customHeight="1" x14ac:dyDescent="0.25">
      <c r="A923" s="4" t="s">
        <v>3663</v>
      </c>
      <c r="B923" s="5" t="s">
        <v>2090</v>
      </c>
      <c r="C923" s="6" t="s">
        <v>802</v>
      </c>
      <c r="D923" s="6" t="s">
        <v>183</v>
      </c>
      <c r="E923" s="6" t="s">
        <v>3664</v>
      </c>
      <c r="F923" s="7">
        <v>50</v>
      </c>
      <c r="G923" s="8">
        <f t="shared" si="11"/>
        <v>12500</v>
      </c>
      <c r="H923" s="22" t="s">
        <v>3745</v>
      </c>
    </row>
    <row r="924" spans="1:8" ht="21" customHeight="1" x14ac:dyDescent="0.25">
      <c r="A924" s="4" t="s">
        <v>3665</v>
      </c>
      <c r="B924" s="5" t="s">
        <v>2090</v>
      </c>
      <c r="C924" s="6" t="s">
        <v>1817</v>
      </c>
      <c r="D924" s="6" t="s">
        <v>17</v>
      </c>
      <c r="E924" s="6" t="s">
        <v>3318</v>
      </c>
      <c r="F924" s="7">
        <v>50</v>
      </c>
      <c r="G924" s="8">
        <f t="shared" si="11"/>
        <v>12500</v>
      </c>
      <c r="H924" s="22" t="s">
        <v>3745</v>
      </c>
    </row>
    <row r="925" spans="1:8" ht="21" customHeight="1" x14ac:dyDescent="0.25">
      <c r="A925" s="4" t="s">
        <v>3666</v>
      </c>
      <c r="B925" s="5" t="s">
        <v>2090</v>
      </c>
      <c r="C925" s="6" t="s">
        <v>17</v>
      </c>
      <c r="D925" s="6" t="s">
        <v>227</v>
      </c>
      <c r="E925" s="6" t="s">
        <v>52</v>
      </c>
      <c r="F925" s="7">
        <v>44</v>
      </c>
      <c r="G925" s="8">
        <f t="shared" si="11"/>
        <v>11000</v>
      </c>
      <c r="H925" s="22" t="s">
        <v>3745</v>
      </c>
    </row>
    <row r="926" spans="1:8" ht="21" customHeight="1" x14ac:dyDescent="0.25">
      <c r="A926" s="4" t="s">
        <v>3667</v>
      </c>
      <c r="B926" s="5" t="s">
        <v>2090</v>
      </c>
      <c r="C926" s="6" t="s">
        <v>28</v>
      </c>
      <c r="D926" s="6" t="s">
        <v>2425</v>
      </c>
      <c r="E926" s="6" t="s">
        <v>3668</v>
      </c>
      <c r="F926" s="7">
        <v>27</v>
      </c>
      <c r="G926" s="8">
        <f t="shared" si="11"/>
        <v>6750</v>
      </c>
      <c r="H926" s="22" t="s">
        <v>3745</v>
      </c>
    </row>
    <row r="927" spans="1:8" ht="21" customHeight="1" x14ac:dyDescent="0.25">
      <c r="A927" s="4" t="s">
        <v>3669</v>
      </c>
      <c r="B927" s="5" t="s">
        <v>2090</v>
      </c>
      <c r="C927" s="6" t="s">
        <v>67</v>
      </c>
      <c r="D927" s="6" t="s">
        <v>28</v>
      </c>
      <c r="E927" s="6" t="s">
        <v>3670</v>
      </c>
      <c r="F927" s="7">
        <v>33</v>
      </c>
      <c r="G927" s="8">
        <f t="shared" si="11"/>
        <v>8250</v>
      </c>
      <c r="H927" s="22" t="s">
        <v>3745</v>
      </c>
    </row>
    <row r="928" spans="1:8" ht="21" customHeight="1" x14ac:dyDescent="0.25">
      <c r="A928" s="4" t="s">
        <v>3671</v>
      </c>
      <c r="B928" s="5" t="s">
        <v>2090</v>
      </c>
      <c r="C928" s="6" t="s">
        <v>2413</v>
      </c>
      <c r="D928" s="6" t="s">
        <v>1888</v>
      </c>
      <c r="E928" s="6" t="s">
        <v>3672</v>
      </c>
      <c r="F928" s="7">
        <v>27</v>
      </c>
      <c r="G928" s="8">
        <f t="shared" si="11"/>
        <v>6750</v>
      </c>
      <c r="H928" s="22" t="s">
        <v>3745</v>
      </c>
    </row>
    <row r="929" spans="1:8" ht="21" customHeight="1" x14ac:dyDescent="0.25">
      <c r="A929" s="4" t="s">
        <v>3673</v>
      </c>
      <c r="B929" s="5" t="s">
        <v>2090</v>
      </c>
      <c r="C929" s="6" t="s">
        <v>2413</v>
      </c>
      <c r="D929" s="6" t="s">
        <v>1888</v>
      </c>
      <c r="E929" s="6" t="s">
        <v>893</v>
      </c>
      <c r="F929" s="7">
        <v>34</v>
      </c>
      <c r="G929" s="8">
        <f t="shared" si="11"/>
        <v>8500</v>
      </c>
      <c r="H929" s="22" t="s">
        <v>3745</v>
      </c>
    </row>
    <row r="930" spans="1:8" ht="21" customHeight="1" x14ac:dyDescent="0.25">
      <c r="A930" s="4" t="s">
        <v>3674</v>
      </c>
      <c r="B930" s="5" t="s">
        <v>2090</v>
      </c>
      <c r="C930" s="6" t="s">
        <v>3675</v>
      </c>
      <c r="D930" s="6" t="s">
        <v>140</v>
      </c>
      <c r="E930" s="6" t="s">
        <v>3676</v>
      </c>
      <c r="F930" s="7">
        <v>21</v>
      </c>
      <c r="G930" s="8">
        <f t="shared" si="11"/>
        <v>5250</v>
      </c>
      <c r="H930" s="22" t="s">
        <v>3745</v>
      </c>
    </row>
    <row r="931" spans="1:8" ht="21" customHeight="1" x14ac:dyDescent="0.25">
      <c r="A931" s="4" t="s">
        <v>3677</v>
      </c>
      <c r="B931" s="5" t="s">
        <v>2090</v>
      </c>
      <c r="C931" s="6" t="s">
        <v>2446</v>
      </c>
      <c r="D931" s="6" t="s">
        <v>2446</v>
      </c>
      <c r="E931" s="6" t="s">
        <v>73</v>
      </c>
      <c r="F931" s="7">
        <v>46</v>
      </c>
      <c r="G931" s="8">
        <f t="shared" si="11"/>
        <v>11500</v>
      </c>
      <c r="H931" s="22" t="s">
        <v>3745</v>
      </c>
    </row>
    <row r="932" spans="1:8" ht="21" customHeight="1" x14ac:dyDescent="0.25">
      <c r="A932" s="4" t="s">
        <v>3678</v>
      </c>
      <c r="B932" s="5" t="s">
        <v>2090</v>
      </c>
      <c r="C932" s="6" t="s">
        <v>1717</v>
      </c>
      <c r="D932" s="6" t="s">
        <v>1717</v>
      </c>
      <c r="E932" s="6" t="s">
        <v>1246</v>
      </c>
      <c r="F932" s="7">
        <v>35</v>
      </c>
      <c r="G932" s="8">
        <f t="shared" si="11"/>
        <v>8750</v>
      </c>
      <c r="H932" s="22" t="s">
        <v>3745</v>
      </c>
    </row>
    <row r="933" spans="1:8" ht="21" customHeight="1" x14ac:dyDescent="0.25">
      <c r="A933" s="4" t="s">
        <v>3679</v>
      </c>
      <c r="B933" s="5" t="s">
        <v>2090</v>
      </c>
      <c r="C933" s="6" t="s">
        <v>292</v>
      </c>
      <c r="D933" s="6" t="s">
        <v>175</v>
      </c>
      <c r="E933" s="6" t="s">
        <v>3680</v>
      </c>
      <c r="F933" s="7">
        <v>50</v>
      </c>
      <c r="G933" s="8">
        <f t="shared" si="11"/>
        <v>12500</v>
      </c>
      <c r="H933" s="22" t="s">
        <v>3745</v>
      </c>
    </row>
    <row r="934" spans="1:8" ht="21" customHeight="1" x14ac:dyDescent="0.25">
      <c r="A934" s="4" t="s">
        <v>3681</v>
      </c>
      <c r="B934" s="5" t="s">
        <v>2090</v>
      </c>
      <c r="C934" s="6" t="s">
        <v>784</v>
      </c>
      <c r="D934" s="6" t="s">
        <v>3585</v>
      </c>
      <c r="E934" s="6" t="s">
        <v>799</v>
      </c>
      <c r="F934" s="7">
        <v>17</v>
      </c>
      <c r="G934" s="8">
        <f t="shared" si="11"/>
        <v>4250</v>
      </c>
      <c r="H934" s="22" t="s">
        <v>3745</v>
      </c>
    </row>
    <row r="935" spans="1:8" ht="21" customHeight="1" x14ac:dyDescent="0.25">
      <c r="A935" s="4" t="s">
        <v>3682</v>
      </c>
      <c r="B935" s="5" t="s">
        <v>2090</v>
      </c>
      <c r="C935" s="6" t="s">
        <v>784</v>
      </c>
      <c r="D935" s="6" t="s">
        <v>2425</v>
      </c>
      <c r="E935" s="6" t="s">
        <v>1071</v>
      </c>
      <c r="F935" s="7">
        <v>9</v>
      </c>
      <c r="G935" s="8">
        <f t="shared" si="11"/>
        <v>2250</v>
      </c>
      <c r="H935" s="22" t="s">
        <v>3745</v>
      </c>
    </row>
    <row r="936" spans="1:8" ht="21" customHeight="1" x14ac:dyDescent="0.25">
      <c r="A936" s="4" t="s">
        <v>3683</v>
      </c>
      <c r="B936" s="5" t="s">
        <v>2090</v>
      </c>
      <c r="C936" s="6" t="s">
        <v>175</v>
      </c>
      <c r="D936" s="6" t="s">
        <v>230</v>
      </c>
      <c r="E936" s="6" t="s">
        <v>3684</v>
      </c>
      <c r="F936" s="7">
        <v>6</v>
      </c>
      <c r="G936" s="8">
        <f t="shared" si="11"/>
        <v>1500</v>
      </c>
      <c r="H936" s="22" t="s">
        <v>3745</v>
      </c>
    </row>
    <row r="937" spans="1:8" ht="21" customHeight="1" x14ac:dyDescent="0.25">
      <c r="A937" s="4" t="s">
        <v>3685</v>
      </c>
      <c r="B937" s="5" t="s">
        <v>2090</v>
      </c>
      <c r="C937" s="6" t="s">
        <v>175</v>
      </c>
      <c r="D937" s="6" t="s">
        <v>230</v>
      </c>
      <c r="E937" s="6" t="s">
        <v>878</v>
      </c>
      <c r="F937" s="7">
        <v>50</v>
      </c>
      <c r="G937" s="8">
        <f t="shared" si="11"/>
        <v>12500</v>
      </c>
      <c r="H937" s="22" t="s">
        <v>3745</v>
      </c>
    </row>
    <row r="938" spans="1:8" ht="21" customHeight="1" x14ac:dyDescent="0.25">
      <c r="A938" s="4" t="s">
        <v>3686</v>
      </c>
      <c r="B938" s="5" t="s">
        <v>2090</v>
      </c>
      <c r="C938" s="6" t="s">
        <v>79</v>
      </c>
      <c r="D938" s="6" t="s">
        <v>1817</v>
      </c>
      <c r="E938" s="6" t="s">
        <v>3687</v>
      </c>
      <c r="F938" s="7">
        <v>3</v>
      </c>
      <c r="G938" s="8">
        <f t="shared" si="11"/>
        <v>750</v>
      </c>
      <c r="H938" s="22" t="s">
        <v>3745</v>
      </c>
    </row>
    <row r="939" spans="1:8" ht="21" customHeight="1" x14ac:dyDescent="0.25">
      <c r="A939" s="4" t="s">
        <v>3688</v>
      </c>
      <c r="B939" s="5" t="s">
        <v>2090</v>
      </c>
      <c r="C939" s="6" t="s">
        <v>79</v>
      </c>
      <c r="D939" s="6" t="s">
        <v>841</v>
      </c>
      <c r="E939" s="6" t="s">
        <v>3689</v>
      </c>
      <c r="F939" s="7">
        <v>11</v>
      </c>
      <c r="G939" s="8">
        <f t="shared" si="11"/>
        <v>2750</v>
      </c>
      <c r="H939" s="22" t="s">
        <v>3745</v>
      </c>
    </row>
    <row r="940" spans="1:8" ht="21" customHeight="1" x14ac:dyDescent="0.25">
      <c r="A940" s="4" t="s">
        <v>3690</v>
      </c>
      <c r="B940" s="5" t="s">
        <v>2090</v>
      </c>
      <c r="C940" s="6" t="s">
        <v>183</v>
      </c>
      <c r="D940" s="6" t="s">
        <v>2425</v>
      </c>
      <c r="E940" s="6" t="s">
        <v>3691</v>
      </c>
      <c r="F940" s="7">
        <v>3</v>
      </c>
      <c r="G940" s="8">
        <f t="shared" si="11"/>
        <v>750</v>
      </c>
      <c r="H940" s="22" t="s">
        <v>3745</v>
      </c>
    </row>
    <row r="941" spans="1:8" ht="21" customHeight="1" x14ac:dyDescent="0.25">
      <c r="A941" s="4" t="s">
        <v>3692</v>
      </c>
      <c r="B941" s="5" t="s">
        <v>2090</v>
      </c>
      <c r="C941" s="6" t="s">
        <v>299</v>
      </c>
      <c r="D941" s="6" t="s">
        <v>175</v>
      </c>
      <c r="E941" s="6" t="s">
        <v>367</v>
      </c>
      <c r="F941" s="7">
        <v>10</v>
      </c>
      <c r="G941" s="8">
        <f t="shared" si="11"/>
        <v>2500</v>
      </c>
      <c r="H941" s="22" t="s">
        <v>3745</v>
      </c>
    </row>
    <row r="942" spans="1:8" ht="21" customHeight="1" x14ac:dyDescent="0.25">
      <c r="A942" s="4" t="s">
        <v>3693</v>
      </c>
      <c r="B942" s="5" t="s">
        <v>2090</v>
      </c>
      <c r="C942" s="6" t="s">
        <v>299</v>
      </c>
      <c r="D942" s="6" t="s">
        <v>175</v>
      </c>
      <c r="E942" s="6" t="s">
        <v>3694</v>
      </c>
      <c r="F942" s="7">
        <v>7</v>
      </c>
      <c r="G942" s="8">
        <f t="shared" si="11"/>
        <v>1750</v>
      </c>
      <c r="H942" s="22" t="s">
        <v>3745</v>
      </c>
    </row>
    <row r="943" spans="1:8" ht="21" customHeight="1" x14ac:dyDescent="0.25">
      <c r="A943" s="4" t="s">
        <v>3695</v>
      </c>
      <c r="B943" s="5" t="s">
        <v>2090</v>
      </c>
      <c r="C943" s="6" t="s">
        <v>299</v>
      </c>
      <c r="D943" s="6" t="s">
        <v>175</v>
      </c>
      <c r="E943" s="6" t="s">
        <v>3696</v>
      </c>
      <c r="F943" s="7">
        <v>11</v>
      </c>
      <c r="G943" s="8">
        <f t="shared" si="11"/>
        <v>2750</v>
      </c>
      <c r="H943" s="22" t="s">
        <v>3745</v>
      </c>
    </row>
    <row r="944" spans="1:8" ht="21" customHeight="1" x14ac:dyDescent="0.25">
      <c r="A944" s="4" t="s">
        <v>3697</v>
      </c>
      <c r="B944" s="5" t="s">
        <v>2090</v>
      </c>
      <c r="C944" s="6" t="s">
        <v>372</v>
      </c>
      <c r="D944" s="6" t="s">
        <v>79</v>
      </c>
      <c r="E944" s="6" t="s">
        <v>3698</v>
      </c>
      <c r="F944" s="7">
        <v>28</v>
      </c>
      <c r="G944" s="8">
        <f t="shared" si="11"/>
        <v>7000</v>
      </c>
      <c r="H944" s="22" t="s">
        <v>3745</v>
      </c>
    </row>
    <row r="945" spans="1:8" ht="21" customHeight="1" x14ac:dyDescent="0.25">
      <c r="A945" s="4" t="s">
        <v>3699</v>
      </c>
      <c r="B945" s="5" t="s">
        <v>2090</v>
      </c>
      <c r="C945" s="6" t="s">
        <v>597</v>
      </c>
      <c r="D945" s="6" t="s">
        <v>79</v>
      </c>
      <c r="E945" s="6" t="s">
        <v>3700</v>
      </c>
      <c r="F945" s="7">
        <v>14</v>
      </c>
      <c r="G945" s="8">
        <f t="shared" si="11"/>
        <v>3500</v>
      </c>
      <c r="H945" s="22" t="s">
        <v>3745</v>
      </c>
    </row>
    <row r="946" spans="1:8" ht="21" customHeight="1" x14ac:dyDescent="0.25">
      <c r="A946" s="4" t="s">
        <v>3701</v>
      </c>
      <c r="B946" s="5" t="s">
        <v>2090</v>
      </c>
      <c r="C946" s="6" t="s">
        <v>597</v>
      </c>
      <c r="D946" s="6" t="s">
        <v>79</v>
      </c>
      <c r="E946" s="6" t="s">
        <v>3619</v>
      </c>
      <c r="F946" s="7">
        <v>50</v>
      </c>
      <c r="G946" s="8">
        <f t="shared" si="11"/>
        <v>12500</v>
      </c>
      <c r="H946" s="22" t="s">
        <v>3745</v>
      </c>
    </row>
    <row r="947" spans="1:8" ht="21" customHeight="1" x14ac:dyDescent="0.25">
      <c r="A947" s="4" t="s">
        <v>3702</v>
      </c>
      <c r="B947" s="5" t="s">
        <v>2090</v>
      </c>
      <c r="C947" s="6" t="s">
        <v>183</v>
      </c>
      <c r="D947" s="6" t="s">
        <v>28</v>
      </c>
      <c r="E947" s="6" t="s">
        <v>3703</v>
      </c>
      <c r="F947" s="7">
        <v>50</v>
      </c>
      <c r="G947" s="8">
        <f t="shared" si="11"/>
        <v>12500</v>
      </c>
      <c r="H947" s="22" t="s">
        <v>3745</v>
      </c>
    </row>
    <row r="948" spans="1:8" ht="21" customHeight="1" x14ac:dyDescent="0.25">
      <c r="A948" s="4" t="s">
        <v>3704</v>
      </c>
      <c r="B948" s="5" t="s">
        <v>2090</v>
      </c>
      <c r="C948" s="6" t="s">
        <v>3705</v>
      </c>
      <c r="D948" s="6" t="s">
        <v>287</v>
      </c>
      <c r="E948" s="6" t="s">
        <v>3706</v>
      </c>
      <c r="F948" s="7">
        <v>44</v>
      </c>
      <c r="G948" s="8">
        <f t="shared" si="11"/>
        <v>11000</v>
      </c>
      <c r="H948" s="22" t="s">
        <v>3745</v>
      </c>
    </row>
    <row r="949" spans="1:8" ht="21" customHeight="1" x14ac:dyDescent="0.25">
      <c r="A949" s="4" t="s">
        <v>3707</v>
      </c>
      <c r="B949" s="5" t="s">
        <v>2090</v>
      </c>
      <c r="C949" s="6" t="s">
        <v>112</v>
      </c>
      <c r="D949" s="6" t="s">
        <v>21</v>
      </c>
      <c r="E949" s="6" t="s">
        <v>1059</v>
      </c>
      <c r="F949" s="7">
        <v>28</v>
      </c>
      <c r="G949" s="8">
        <f t="shared" si="11"/>
        <v>7000</v>
      </c>
      <c r="H949" s="22" t="s">
        <v>3745</v>
      </c>
    </row>
    <row r="950" spans="1:8" ht="21" customHeight="1" x14ac:dyDescent="0.25">
      <c r="A950" s="4" t="s">
        <v>3708</v>
      </c>
      <c r="B950" s="5" t="s">
        <v>2090</v>
      </c>
      <c r="C950" s="6" t="s">
        <v>112</v>
      </c>
      <c r="D950" s="6" t="s">
        <v>21</v>
      </c>
      <c r="E950" s="6" t="s">
        <v>3709</v>
      </c>
      <c r="F950" s="7">
        <v>50</v>
      </c>
      <c r="G950" s="8">
        <f t="shared" si="11"/>
        <v>12500</v>
      </c>
      <c r="H950" s="22" t="s">
        <v>3745</v>
      </c>
    </row>
    <row r="951" spans="1:8" ht="21" customHeight="1" x14ac:dyDescent="0.25">
      <c r="A951" s="4" t="s">
        <v>3710</v>
      </c>
      <c r="B951" s="5" t="s">
        <v>2090</v>
      </c>
      <c r="C951" s="6" t="s">
        <v>112</v>
      </c>
      <c r="D951" s="6" t="s">
        <v>273</v>
      </c>
      <c r="E951" s="6" t="s">
        <v>1830</v>
      </c>
      <c r="F951" s="7">
        <v>50</v>
      </c>
      <c r="G951" s="8">
        <f t="shared" si="11"/>
        <v>12500</v>
      </c>
      <c r="H951" s="22" t="s">
        <v>3745</v>
      </c>
    </row>
    <row r="952" spans="1:8" ht="21" customHeight="1" x14ac:dyDescent="0.25">
      <c r="A952" s="4" t="s">
        <v>3711</v>
      </c>
      <c r="B952" s="5" t="s">
        <v>2090</v>
      </c>
      <c r="C952" s="6" t="s">
        <v>223</v>
      </c>
      <c r="D952" s="6" t="s">
        <v>2044</v>
      </c>
      <c r="E952" s="6" t="s">
        <v>1607</v>
      </c>
      <c r="F952" s="7">
        <v>50</v>
      </c>
      <c r="G952" s="8">
        <f t="shared" si="11"/>
        <v>12500</v>
      </c>
      <c r="H952" s="22" t="s">
        <v>3745</v>
      </c>
    </row>
    <row r="953" spans="1:8" ht="21" customHeight="1" x14ac:dyDescent="0.25">
      <c r="A953" s="4" t="s">
        <v>3712</v>
      </c>
      <c r="B953" s="5" t="s">
        <v>2090</v>
      </c>
      <c r="C953" s="6" t="s">
        <v>223</v>
      </c>
      <c r="D953" s="6" t="s">
        <v>2044</v>
      </c>
      <c r="E953" s="6" t="s">
        <v>3713</v>
      </c>
      <c r="F953" s="7">
        <v>27</v>
      </c>
      <c r="G953" s="8">
        <f t="shared" si="11"/>
        <v>6750</v>
      </c>
      <c r="H953" s="22" t="s">
        <v>3745</v>
      </c>
    </row>
    <row r="954" spans="1:8" ht="21" customHeight="1" x14ac:dyDescent="0.25">
      <c r="A954" s="4" t="s">
        <v>3714</v>
      </c>
      <c r="B954" s="5" t="s">
        <v>2090</v>
      </c>
      <c r="C954" s="6" t="s">
        <v>223</v>
      </c>
      <c r="D954" s="6" t="s">
        <v>273</v>
      </c>
      <c r="E954" s="6" t="s">
        <v>216</v>
      </c>
      <c r="F954" s="7">
        <v>9</v>
      </c>
      <c r="G954" s="8">
        <f t="shared" si="11"/>
        <v>2250</v>
      </c>
      <c r="H954" s="22" t="s">
        <v>3745</v>
      </c>
    </row>
    <row r="955" spans="1:8" ht="21" customHeight="1" x14ac:dyDescent="0.25">
      <c r="A955" s="4" t="s">
        <v>3715</v>
      </c>
      <c r="B955" s="5" t="s">
        <v>2090</v>
      </c>
      <c r="C955" s="6" t="s">
        <v>223</v>
      </c>
      <c r="D955" s="6" t="s">
        <v>273</v>
      </c>
      <c r="E955" s="6" t="s">
        <v>498</v>
      </c>
      <c r="F955" s="7">
        <v>30</v>
      </c>
      <c r="G955" s="8">
        <f t="shared" si="11"/>
        <v>7500</v>
      </c>
      <c r="H955" s="22" t="s">
        <v>3745</v>
      </c>
    </row>
    <row r="956" spans="1:8" ht="21" customHeight="1" x14ac:dyDescent="0.25">
      <c r="A956" s="4" t="s">
        <v>3716</v>
      </c>
      <c r="B956" s="5" t="s">
        <v>2090</v>
      </c>
      <c r="C956" s="6" t="s">
        <v>28</v>
      </c>
      <c r="D956" s="6" t="s">
        <v>597</v>
      </c>
      <c r="E956" s="6" t="s">
        <v>1117</v>
      </c>
      <c r="F956" s="7">
        <v>50</v>
      </c>
      <c r="G956" s="8">
        <f t="shared" si="11"/>
        <v>12500</v>
      </c>
      <c r="H956" s="22" t="s">
        <v>3745</v>
      </c>
    </row>
    <row r="957" spans="1:8" ht="21" customHeight="1" x14ac:dyDescent="0.25">
      <c r="A957" s="4" t="s">
        <v>3717</v>
      </c>
      <c r="B957" s="5" t="s">
        <v>2090</v>
      </c>
      <c r="C957" s="6" t="s">
        <v>1906</v>
      </c>
      <c r="D957" s="6" t="s">
        <v>1822</v>
      </c>
      <c r="E957" s="6" t="s">
        <v>2828</v>
      </c>
      <c r="F957" s="7">
        <v>16</v>
      </c>
      <c r="G957" s="8">
        <f t="shared" si="11"/>
        <v>4000</v>
      </c>
      <c r="H957" s="22" t="s">
        <v>3745</v>
      </c>
    </row>
    <row r="958" spans="1:8" ht="21" customHeight="1" x14ac:dyDescent="0.25">
      <c r="A958" s="4" t="s">
        <v>3718</v>
      </c>
      <c r="B958" s="5" t="s">
        <v>2090</v>
      </c>
      <c r="C958" s="6" t="s">
        <v>273</v>
      </c>
      <c r="D958" s="6" t="s">
        <v>2404</v>
      </c>
      <c r="E958" s="6" t="s">
        <v>3719</v>
      </c>
      <c r="F958" s="7">
        <v>20</v>
      </c>
      <c r="G958" s="8">
        <f t="shared" si="11"/>
        <v>5000</v>
      </c>
      <c r="H958" s="22" t="s">
        <v>3745</v>
      </c>
    </row>
    <row r="959" spans="1:8" ht="21" customHeight="1" x14ac:dyDescent="0.25">
      <c r="A959" s="4" t="s">
        <v>3720</v>
      </c>
      <c r="B959" s="5" t="s">
        <v>2090</v>
      </c>
      <c r="C959" s="6" t="s">
        <v>208</v>
      </c>
      <c r="D959" s="6" t="s">
        <v>1782</v>
      </c>
      <c r="E959" s="6" t="s">
        <v>81</v>
      </c>
      <c r="F959" s="7">
        <v>43</v>
      </c>
      <c r="G959" s="8">
        <f t="shared" si="11"/>
        <v>10750</v>
      </c>
      <c r="H959" s="22" t="s">
        <v>3745</v>
      </c>
    </row>
    <row r="960" spans="1:8" ht="21" customHeight="1" x14ac:dyDescent="0.25">
      <c r="A960" s="4" t="s">
        <v>3721</v>
      </c>
      <c r="B960" s="5" t="s">
        <v>2090</v>
      </c>
      <c r="C960" s="6" t="s">
        <v>208</v>
      </c>
      <c r="D960" s="6" t="s">
        <v>37</v>
      </c>
      <c r="E960" s="6" t="s">
        <v>163</v>
      </c>
      <c r="F960" s="7">
        <v>46</v>
      </c>
      <c r="G960" s="8">
        <f t="shared" si="11"/>
        <v>11500</v>
      </c>
      <c r="H960" s="22" t="s">
        <v>3745</v>
      </c>
    </row>
    <row r="961" spans="1:8" ht="21" customHeight="1" x14ac:dyDescent="0.25">
      <c r="A961" s="4" t="s">
        <v>3722</v>
      </c>
      <c r="B961" s="5" t="s">
        <v>2090</v>
      </c>
      <c r="C961" s="6" t="s">
        <v>1888</v>
      </c>
      <c r="D961" s="6" t="s">
        <v>28</v>
      </c>
      <c r="E961" s="6" t="s">
        <v>214</v>
      </c>
      <c r="F961" s="7">
        <v>39</v>
      </c>
      <c r="G961" s="8">
        <f t="shared" si="11"/>
        <v>9750</v>
      </c>
      <c r="H961" s="22" t="s">
        <v>3745</v>
      </c>
    </row>
    <row r="962" spans="1:8" ht="21" customHeight="1" x14ac:dyDescent="0.25">
      <c r="A962" s="4" t="s">
        <v>3723</v>
      </c>
      <c r="B962" s="5" t="s">
        <v>2090</v>
      </c>
      <c r="C962" s="6" t="s">
        <v>3634</v>
      </c>
      <c r="D962" s="6" t="s">
        <v>273</v>
      </c>
      <c r="E962" s="6" t="s">
        <v>416</v>
      </c>
      <c r="F962" s="7">
        <v>23</v>
      </c>
      <c r="G962" s="8">
        <f t="shared" si="11"/>
        <v>5750</v>
      </c>
      <c r="H962" s="22" t="s">
        <v>3745</v>
      </c>
    </row>
    <row r="963" spans="1:8" ht="21" customHeight="1" x14ac:dyDescent="0.25">
      <c r="A963" s="4" t="s">
        <v>3724</v>
      </c>
      <c r="B963" s="5" t="s">
        <v>2090</v>
      </c>
      <c r="C963" s="6" t="s">
        <v>2628</v>
      </c>
      <c r="D963" s="6" t="s">
        <v>2446</v>
      </c>
      <c r="E963" s="6" t="s">
        <v>1457</v>
      </c>
      <c r="F963" s="7">
        <v>50</v>
      </c>
      <c r="G963" s="8">
        <f t="shared" si="11"/>
        <v>12500</v>
      </c>
      <c r="H963" s="22" t="s">
        <v>3745</v>
      </c>
    </row>
    <row r="964" spans="1:8" ht="21" customHeight="1" x14ac:dyDescent="0.25">
      <c r="A964" s="4" t="s">
        <v>3725</v>
      </c>
      <c r="B964" s="5" t="s">
        <v>2090</v>
      </c>
      <c r="C964" s="6" t="s">
        <v>2446</v>
      </c>
      <c r="D964" s="6" t="s">
        <v>1758</v>
      </c>
      <c r="E964" s="6" t="s">
        <v>3726</v>
      </c>
      <c r="F964" s="7">
        <v>24</v>
      </c>
      <c r="G964" s="8">
        <f t="shared" si="11"/>
        <v>6000</v>
      </c>
      <c r="H964" s="22" t="s">
        <v>3745</v>
      </c>
    </row>
    <row r="965" spans="1:8" ht="21" customHeight="1" x14ac:dyDescent="0.25">
      <c r="A965" s="4" t="s">
        <v>3727</v>
      </c>
      <c r="B965" s="5" t="s">
        <v>2090</v>
      </c>
      <c r="C965" s="6" t="s">
        <v>1159</v>
      </c>
      <c r="D965" s="6" t="s">
        <v>2413</v>
      </c>
      <c r="E965" s="6" t="s">
        <v>3728</v>
      </c>
      <c r="F965" s="7">
        <v>50</v>
      </c>
      <c r="G965" s="8">
        <f t="shared" si="11"/>
        <v>12500</v>
      </c>
      <c r="H965" s="22" t="s">
        <v>3745</v>
      </c>
    </row>
    <row r="966" spans="1:8" ht="21" customHeight="1" x14ac:dyDescent="0.25">
      <c r="A966" s="4" t="s">
        <v>3729</v>
      </c>
      <c r="B966" s="5" t="s">
        <v>2090</v>
      </c>
      <c r="C966" s="6" t="s">
        <v>486</v>
      </c>
      <c r="D966" s="6" t="s">
        <v>522</v>
      </c>
      <c r="E966" s="6" t="s">
        <v>3730</v>
      </c>
      <c r="F966" s="7">
        <v>15</v>
      </c>
      <c r="G966" s="8">
        <f t="shared" si="11"/>
        <v>3750</v>
      </c>
      <c r="H966" s="22" t="s">
        <v>3745</v>
      </c>
    </row>
    <row r="967" spans="1:8" ht="21" customHeight="1" x14ac:dyDescent="0.25">
      <c r="A967" s="4" t="s">
        <v>3731</v>
      </c>
      <c r="B967" s="5" t="s">
        <v>2090</v>
      </c>
      <c r="C967" s="6" t="s">
        <v>1904</v>
      </c>
      <c r="D967" s="6" t="s">
        <v>2425</v>
      </c>
      <c r="E967" s="6" t="s">
        <v>3732</v>
      </c>
      <c r="F967" s="7">
        <v>14</v>
      </c>
      <c r="G967" s="8">
        <f t="shared" si="11"/>
        <v>3500</v>
      </c>
      <c r="H967" s="22" t="s">
        <v>3745</v>
      </c>
    </row>
    <row r="968" spans="1:8" ht="21" customHeight="1" x14ac:dyDescent="0.25">
      <c r="A968" s="4" t="s">
        <v>3733</v>
      </c>
      <c r="B968" s="5" t="s">
        <v>2090</v>
      </c>
      <c r="C968" s="6" t="s">
        <v>841</v>
      </c>
      <c r="D968" s="6" t="s">
        <v>230</v>
      </c>
      <c r="E968" s="6" t="s">
        <v>163</v>
      </c>
      <c r="F968" s="7">
        <v>18</v>
      </c>
      <c r="G968" s="8">
        <f t="shared" si="11"/>
        <v>4500</v>
      </c>
      <c r="H968" s="22" t="s">
        <v>3745</v>
      </c>
    </row>
    <row r="969" spans="1:8" ht="21" customHeight="1" x14ac:dyDescent="0.25">
      <c r="A969" s="4" t="s">
        <v>3734</v>
      </c>
      <c r="B969" s="5" t="s">
        <v>2090</v>
      </c>
      <c r="C969" s="6" t="s">
        <v>2446</v>
      </c>
      <c r="D969" s="6" t="s">
        <v>1758</v>
      </c>
      <c r="E969" s="6" t="s">
        <v>1434</v>
      </c>
      <c r="F969" s="7">
        <v>23</v>
      </c>
      <c r="G969" s="8">
        <f t="shared" si="11"/>
        <v>5750</v>
      </c>
      <c r="H969" s="22" t="s">
        <v>3745</v>
      </c>
    </row>
    <row r="970" spans="1:8" ht="21" customHeight="1" x14ac:dyDescent="0.25">
      <c r="A970" s="4" t="s">
        <v>3735</v>
      </c>
      <c r="B970" s="5" t="s">
        <v>3736</v>
      </c>
      <c r="C970" s="6" t="s">
        <v>189</v>
      </c>
      <c r="D970" s="6" t="s">
        <v>1312</v>
      </c>
      <c r="E970" s="6" t="s">
        <v>422</v>
      </c>
      <c r="F970" s="7">
        <v>21</v>
      </c>
      <c r="G970" s="8">
        <f t="shared" si="11"/>
        <v>5250</v>
      </c>
      <c r="H970" s="22" t="s">
        <v>3745</v>
      </c>
    </row>
    <row r="971" spans="1:8" ht="21" customHeight="1" x14ac:dyDescent="0.25">
      <c r="A971" s="4" t="s">
        <v>3737</v>
      </c>
      <c r="B971" s="5" t="s">
        <v>3736</v>
      </c>
      <c r="C971" s="6" t="s">
        <v>99</v>
      </c>
      <c r="D971" s="6" t="s">
        <v>1014</v>
      </c>
      <c r="E971" s="6" t="s">
        <v>154</v>
      </c>
      <c r="F971" s="7">
        <v>22</v>
      </c>
      <c r="G971" s="8">
        <f t="shared" si="11"/>
        <v>5500</v>
      </c>
      <c r="H971" s="22" t="s">
        <v>3745</v>
      </c>
    </row>
    <row r="972" spans="1:8" ht="21" customHeight="1" x14ac:dyDescent="0.25">
      <c r="A972" s="4" t="s">
        <v>3738</v>
      </c>
      <c r="B972" s="5" t="s">
        <v>3736</v>
      </c>
      <c r="C972" s="6" t="s">
        <v>99</v>
      </c>
      <c r="D972" s="6" t="s">
        <v>59</v>
      </c>
      <c r="E972" s="6" t="s">
        <v>3739</v>
      </c>
      <c r="F972" s="7">
        <v>22</v>
      </c>
      <c r="G972" s="8">
        <f t="shared" si="11"/>
        <v>5500</v>
      </c>
      <c r="H972" s="22" t="s">
        <v>3745</v>
      </c>
    </row>
    <row r="973" spans="1:8" ht="21" customHeight="1" x14ac:dyDescent="0.25">
      <c r="A973" s="4" t="s">
        <v>3740</v>
      </c>
      <c r="B973" s="5" t="s">
        <v>1883</v>
      </c>
      <c r="C973" s="6" t="s">
        <v>401</v>
      </c>
      <c r="D973" s="6" t="s">
        <v>1630</v>
      </c>
      <c r="E973" s="6" t="s">
        <v>2590</v>
      </c>
      <c r="F973" s="7">
        <v>39</v>
      </c>
      <c r="G973" s="8">
        <f t="shared" si="11"/>
        <v>9750</v>
      </c>
      <c r="H973" s="22" t="s">
        <v>3745</v>
      </c>
    </row>
    <row r="974" spans="1:8" ht="21" customHeight="1" x14ac:dyDescent="0.25">
      <c r="A974" s="4" t="s">
        <v>3741</v>
      </c>
      <c r="B974" s="5" t="s">
        <v>1883</v>
      </c>
      <c r="C974" s="6" t="s">
        <v>199</v>
      </c>
      <c r="D974" s="6" t="s">
        <v>199</v>
      </c>
      <c r="E974" s="6" t="s">
        <v>3742</v>
      </c>
      <c r="F974" s="7">
        <v>50</v>
      </c>
      <c r="G974" s="8">
        <f t="shared" si="11"/>
        <v>12500</v>
      </c>
      <c r="H974" s="22" t="s">
        <v>3745</v>
      </c>
    </row>
    <row r="975" spans="1:8" ht="21" customHeight="1" x14ac:dyDescent="0.25">
      <c r="A975" s="4" t="s">
        <v>3743</v>
      </c>
      <c r="B975" s="5" t="s">
        <v>1886</v>
      </c>
      <c r="C975" s="6" t="s">
        <v>3744</v>
      </c>
      <c r="D975" s="6" t="s">
        <v>21</v>
      </c>
      <c r="E975" s="6" t="s">
        <v>113</v>
      </c>
      <c r="F975" s="7">
        <v>20</v>
      </c>
      <c r="G975" s="8">
        <f t="shared" si="11"/>
        <v>5000</v>
      </c>
      <c r="H975" s="22" t="s">
        <v>3745</v>
      </c>
    </row>
    <row r="976" spans="1:8" ht="16.5" x14ac:dyDescent="0.25">
      <c r="A976" s="4" t="s">
        <v>3746</v>
      </c>
      <c r="B976" s="5" t="s">
        <v>595</v>
      </c>
      <c r="C976" s="6" t="s">
        <v>169</v>
      </c>
      <c r="D976" s="6" t="s">
        <v>179</v>
      </c>
      <c r="E976" s="6" t="s">
        <v>460</v>
      </c>
      <c r="F976" s="7">
        <v>50</v>
      </c>
      <c r="G976" s="8">
        <f>F976*250</f>
        <v>12500</v>
      </c>
    </row>
    <row r="977" spans="1:19" ht="16.5" x14ac:dyDescent="0.25">
      <c r="A977" s="4" t="s">
        <v>3747</v>
      </c>
      <c r="B977" s="5" t="s">
        <v>595</v>
      </c>
      <c r="C977" s="6" t="s">
        <v>472</v>
      </c>
      <c r="D977" s="6" t="s">
        <v>141</v>
      </c>
      <c r="E977" s="6" t="s">
        <v>596</v>
      </c>
      <c r="F977" s="7">
        <v>44</v>
      </c>
      <c r="G977" s="8">
        <f>F977*250</f>
        <v>11000</v>
      </c>
    </row>
    <row r="978" spans="1:19" ht="16.5" x14ac:dyDescent="0.25">
      <c r="A978" s="4" t="s">
        <v>3748</v>
      </c>
      <c r="B978" s="5" t="s">
        <v>595</v>
      </c>
      <c r="C978" s="6" t="s">
        <v>331</v>
      </c>
      <c r="D978" s="6" t="s">
        <v>3749</v>
      </c>
      <c r="E978" s="6" t="s">
        <v>283</v>
      </c>
      <c r="F978" s="7">
        <v>26</v>
      </c>
      <c r="G978" s="8">
        <f t="shared" ref="G978:G989" si="12">F978*250</f>
        <v>6500</v>
      </c>
    </row>
    <row r="979" spans="1:19" ht="16.5" x14ac:dyDescent="0.25">
      <c r="A979" s="4" t="s">
        <v>3750</v>
      </c>
      <c r="B979" s="5" t="s">
        <v>595</v>
      </c>
      <c r="C979" s="6" t="s">
        <v>37</v>
      </c>
      <c r="D979" s="6" t="s">
        <v>597</v>
      </c>
      <c r="E979" s="6" t="s">
        <v>598</v>
      </c>
      <c r="F979" s="7">
        <v>50</v>
      </c>
      <c r="G979" s="8">
        <f t="shared" si="12"/>
        <v>12500</v>
      </c>
    </row>
    <row r="980" spans="1:19" ht="16.5" x14ac:dyDescent="0.25">
      <c r="A980" s="4" t="s">
        <v>3751</v>
      </c>
      <c r="B980" s="5" t="s">
        <v>595</v>
      </c>
      <c r="C980" s="6" t="s">
        <v>599</v>
      </c>
      <c r="D980" s="6" t="s">
        <v>443</v>
      </c>
      <c r="E980" s="6" t="s">
        <v>3752</v>
      </c>
      <c r="F980" s="7">
        <v>40</v>
      </c>
      <c r="G980" s="8">
        <f t="shared" si="12"/>
        <v>10000</v>
      </c>
    </row>
    <row r="981" spans="1:19" ht="16.5" x14ac:dyDescent="0.25">
      <c r="A981" s="4" t="s">
        <v>3753</v>
      </c>
      <c r="B981" s="5" t="s">
        <v>595</v>
      </c>
      <c r="C981" s="6" t="s">
        <v>223</v>
      </c>
      <c r="D981" s="6" t="s">
        <v>600</v>
      </c>
      <c r="E981" s="6" t="s">
        <v>327</v>
      </c>
      <c r="F981" s="7">
        <v>35</v>
      </c>
      <c r="G981" s="8">
        <f t="shared" si="12"/>
        <v>8750</v>
      </c>
    </row>
    <row r="982" spans="1:19" ht="16.5" x14ac:dyDescent="0.25">
      <c r="A982" s="4" t="s">
        <v>3754</v>
      </c>
      <c r="B982" s="5" t="s">
        <v>595</v>
      </c>
      <c r="C982" s="6" t="s">
        <v>28</v>
      </c>
      <c r="D982" s="6" t="s">
        <v>597</v>
      </c>
      <c r="E982" s="6" t="s">
        <v>92</v>
      </c>
      <c r="F982" s="7">
        <v>10</v>
      </c>
      <c r="G982" s="8">
        <f t="shared" si="12"/>
        <v>2500</v>
      </c>
    </row>
    <row r="983" spans="1:19" ht="16.5" x14ac:dyDescent="0.25">
      <c r="A983" s="4" t="s">
        <v>3755</v>
      </c>
      <c r="B983" s="5" t="s">
        <v>595</v>
      </c>
      <c r="C983" s="6" t="s">
        <v>59</v>
      </c>
      <c r="D983" s="6" t="s">
        <v>59</v>
      </c>
      <c r="E983" s="6" t="s">
        <v>3756</v>
      </c>
      <c r="F983" s="7">
        <v>7</v>
      </c>
      <c r="G983" s="8">
        <f t="shared" si="12"/>
        <v>1750</v>
      </c>
    </row>
    <row r="984" spans="1:19" ht="16.5" x14ac:dyDescent="0.25">
      <c r="A984" s="4" t="s">
        <v>3757</v>
      </c>
      <c r="B984" s="5" t="s">
        <v>595</v>
      </c>
      <c r="C984" s="6" t="s">
        <v>601</v>
      </c>
      <c r="D984" s="6" t="s">
        <v>59</v>
      </c>
      <c r="E984" s="6" t="s">
        <v>187</v>
      </c>
      <c r="F984" s="7">
        <v>50</v>
      </c>
      <c r="G984" s="8">
        <f t="shared" si="12"/>
        <v>12500</v>
      </c>
    </row>
    <row r="985" spans="1:19" ht="16.5" x14ac:dyDescent="0.25">
      <c r="A985" s="4" t="s">
        <v>3758</v>
      </c>
      <c r="B985" s="5" t="s">
        <v>595</v>
      </c>
      <c r="C985" s="6" t="s">
        <v>169</v>
      </c>
      <c r="D985" s="6" t="s">
        <v>175</v>
      </c>
      <c r="E985" s="6" t="s">
        <v>602</v>
      </c>
      <c r="F985" s="7">
        <v>34</v>
      </c>
      <c r="G985" s="8">
        <f t="shared" si="12"/>
        <v>8500</v>
      </c>
    </row>
    <row r="986" spans="1:19" ht="16.5" x14ac:dyDescent="0.25">
      <c r="A986" s="4" t="s">
        <v>3759</v>
      </c>
      <c r="B986" s="5" t="s">
        <v>595</v>
      </c>
      <c r="C986" s="6" t="s">
        <v>99</v>
      </c>
      <c r="D986" s="6" t="s">
        <v>21</v>
      </c>
      <c r="E986" s="6" t="s">
        <v>603</v>
      </c>
      <c r="F986" s="7">
        <v>42</v>
      </c>
      <c r="G986" s="8">
        <f t="shared" si="12"/>
        <v>10500</v>
      </c>
    </row>
    <row r="987" spans="1:19" ht="16.5" x14ac:dyDescent="0.25">
      <c r="A987" s="4" t="s">
        <v>3760</v>
      </c>
      <c r="B987" s="5" t="s">
        <v>595</v>
      </c>
      <c r="C987" s="6" t="s">
        <v>604</v>
      </c>
      <c r="D987" s="6" t="s">
        <v>3761</v>
      </c>
      <c r="E987" s="6" t="s">
        <v>605</v>
      </c>
      <c r="F987" s="7">
        <v>15</v>
      </c>
      <c r="G987" s="8">
        <f t="shared" si="12"/>
        <v>3750</v>
      </c>
    </row>
    <row r="988" spans="1:19" ht="16.5" x14ac:dyDescent="0.25">
      <c r="A988" s="4" t="s">
        <v>3762</v>
      </c>
      <c r="B988" s="5" t="s">
        <v>595</v>
      </c>
      <c r="C988" s="6" t="s">
        <v>99</v>
      </c>
      <c r="D988" s="6" t="s">
        <v>3749</v>
      </c>
      <c r="E988" s="6" t="s">
        <v>606</v>
      </c>
      <c r="F988" s="7">
        <v>10</v>
      </c>
      <c r="G988" s="8">
        <f t="shared" si="12"/>
        <v>2500</v>
      </c>
    </row>
    <row r="989" spans="1:19" ht="17.25" thickBot="1" x14ac:dyDescent="0.3">
      <c r="A989" s="4" t="s">
        <v>3763</v>
      </c>
      <c r="B989" s="5" t="s">
        <v>595</v>
      </c>
      <c r="C989" s="6" t="s">
        <v>3764</v>
      </c>
      <c r="D989" s="6" t="s">
        <v>386</v>
      </c>
      <c r="E989" s="6" t="s">
        <v>3765</v>
      </c>
      <c r="F989" s="7">
        <v>26</v>
      </c>
      <c r="G989" s="8">
        <f t="shared" si="12"/>
        <v>6500</v>
      </c>
    </row>
    <row r="990" spans="1:19" ht="21" customHeight="1" x14ac:dyDescent="0.25">
      <c r="A990" s="4" t="s">
        <v>3766</v>
      </c>
      <c r="B990" s="5" t="s">
        <v>1600</v>
      </c>
      <c r="C990" s="6" t="s">
        <v>28</v>
      </c>
      <c r="D990" s="6" t="s">
        <v>401</v>
      </c>
      <c r="E990" s="6" t="s">
        <v>130</v>
      </c>
      <c r="F990" s="7">
        <v>50</v>
      </c>
      <c r="G990" s="8">
        <f>F990*250</f>
        <v>12500</v>
      </c>
      <c r="H990" s="10"/>
      <c r="I990" s="23">
        <v>1</v>
      </c>
      <c r="J990" s="23" t="s">
        <v>1601</v>
      </c>
      <c r="K990" s="11">
        <v>45278</v>
      </c>
      <c r="L990" s="11"/>
      <c r="M990" t="e">
        <f>CONCATENATE(B990,#REF!,C990,D990,E990,#REF!)</f>
        <v>#REF!</v>
      </c>
      <c r="N990" s="12" t="s">
        <v>1602</v>
      </c>
      <c r="O990" s="13" t="str">
        <f>IFERROR(IF(C990="","",VLOOKUP(TRIM(C990),[1]Ñ!$A$1:$B$43,2,FALSE)),TRIM(C990))</f>
        <v>RAMIREZ</v>
      </c>
      <c r="P990" s="13" t="str">
        <f>IFERROR(IF(D990="","",VLOOKUP(TRIM(D990),[1]Ñ!$A$1:$B$43,2,FALSE)),TRIM(D990))</f>
        <v>JUAREZ</v>
      </c>
      <c r="Q990" s="14" t="str">
        <f>A990</f>
        <v>2025</v>
      </c>
      <c r="R990" s="15" t="str">
        <f t="shared" ref="R990:R1053" si="13">CONCATENATE(E990," ",C990," ",D990)</f>
        <v>IGNACIO RAMIREZ JUAREZ</v>
      </c>
      <c r="S990" s="16" t="str">
        <f>CONCATENATE("APOYO A PEQUEÑOS PRODUCTORES AFECTADOS POR SINIESTROS AGROPECUARIOS (PAPPASA) 2023 - MUNICIPIO: ",B990,".")</f>
        <v>APOYO A PEQUEÑOS PRODUCTORES AFECTADOS POR SINIESTROS AGROPECUARIOS (PAPPASA) 2023 - MUNICIPIO: CATORCE.</v>
      </c>
    </row>
    <row r="991" spans="1:19" ht="21" customHeight="1" x14ac:dyDescent="0.25">
      <c r="A991" s="4" t="s">
        <v>3767</v>
      </c>
      <c r="B991" s="5" t="s">
        <v>1600</v>
      </c>
      <c r="C991" s="6" t="s">
        <v>37</v>
      </c>
      <c r="D991" s="6" t="s">
        <v>200</v>
      </c>
      <c r="E991" s="6" t="s">
        <v>73</v>
      </c>
      <c r="F991" s="7">
        <v>22</v>
      </c>
      <c r="G991" s="8">
        <f>F991*250</f>
        <v>5500</v>
      </c>
      <c r="H991" s="10"/>
      <c r="I991" s="17">
        <v>1</v>
      </c>
      <c r="J991" s="17" t="s">
        <v>1601</v>
      </c>
      <c r="K991" s="11">
        <v>45278</v>
      </c>
      <c r="L991" s="11"/>
      <c r="M991" t="e">
        <f>CONCATENATE(B991,#REF!,C991,D991,E991,#REF!)</f>
        <v>#REF!</v>
      </c>
      <c r="N991" s="12" t="s">
        <v>1602</v>
      </c>
      <c r="O991" s="13" t="str">
        <f>IFERROR(IF(C991="","",VLOOKUP(TRIM(C991),[1]Ñ!$A$1:$B$43,2,FALSE)),TRIM(C991))</f>
        <v>RODRIGUEZ</v>
      </c>
      <c r="P991" s="13" t="str">
        <f>IFERROR(IF(D991="","",VLOOKUP(TRIM(D991),[1]Ñ!$A$1:$B$43,2,FALSE)),TRIM(D991))</f>
        <v>PECINA</v>
      </c>
      <c r="Q991" s="14" t="str">
        <f>A991</f>
        <v>2026</v>
      </c>
      <c r="R991" s="15" t="str">
        <f t="shared" si="13"/>
        <v>ROGELIO RODRIGUEZ PECINA</v>
      </c>
      <c r="S991" s="16" t="str">
        <f>CONCATENATE("APOYO A PEQUEÑOS PRODUCTORES AFECTADOS POR SINIESTROS AGROPECUARIOS (PAPPASA) 2023 - MUNICIPIO: ",B991,".")</f>
        <v>APOYO A PEQUEÑOS PRODUCTORES AFECTADOS POR SINIESTROS AGROPECUARIOS (PAPPASA) 2023 - MUNICIPIO: CATORCE.</v>
      </c>
    </row>
    <row r="992" spans="1:19" ht="21" customHeight="1" x14ac:dyDescent="0.25">
      <c r="A992" s="4" t="s">
        <v>3768</v>
      </c>
      <c r="B992" s="5" t="s">
        <v>1600</v>
      </c>
      <c r="C992" s="6" t="s">
        <v>1603</v>
      </c>
      <c r="D992" s="6" t="s">
        <v>1095</v>
      </c>
      <c r="E992" s="6" t="s">
        <v>479</v>
      </c>
      <c r="F992" s="7">
        <v>14</v>
      </c>
      <c r="G992" s="8">
        <f t="shared" ref="G992:G1055" si="14">F992*250</f>
        <v>3500</v>
      </c>
      <c r="H992" s="10"/>
      <c r="I992" s="17">
        <v>1</v>
      </c>
      <c r="J992" s="17" t="s">
        <v>1601</v>
      </c>
      <c r="K992" s="11">
        <v>45278</v>
      </c>
      <c r="L992" s="11"/>
      <c r="M992" t="e">
        <f>CONCATENATE(B992,#REF!,C992,D992,E992,#REF!)</f>
        <v>#REF!</v>
      </c>
      <c r="N992" s="12" t="s">
        <v>1602</v>
      </c>
      <c r="O992" s="13" t="str">
        <f>IFERROR(IF(C992="","",VLOOKUP(TRIM(C992),[1]Ñ!$A$1:$B$43,2,FALSE)),TRIM(C992))</f>
        <v>PUENTE</v>
      </c>
      <c r="P992" s="13" t="str">
        <f>IFERROR(IF(D992="","",VLOOKUP(TRIM(D992),[1]Ñ!$A$1:$B$43,2,FALSE)),TRIM(D992))</f>
        <v>NAVARRO</v>
      </c>
      <c r="Q992" s="14" t="str">
        <f>A992</f>
        <v>2027</v>
      </c>
      <c r="R992" s="15" t="str">
        <f t="shared" si="13"/>
        <v>TERESO PUENTE NAVARRO</v>
      </c>
      <c r="S992" s="16" t="str">
        <f>CONCATENATE("APOYO A PEQUEÑOS PRODUCTORES AFECTADOS POR SINIESTROS AGROPECUARIOS (PAPPASA) 2023 - MUNICIPIO: ",B992,".")</f>
        <v>APOYO A PEQUEÑOS PRODUCTORES AFECTADOS POR SINIESTROS AGROPECUARIOS (PAPPASA) 2023 - MUNICIPIO: CATORCE.</v>
      </c>
    </row>
    <row r="993" spans="1:19" ht="21" customHeight="1" x14ac:dyDescent="0.25">
      <c r="A993" s="4" t="s">
        <v>3769</v>
      </c>
      <c r="B993" s="5" t="s">
        <v>1600</v>
      </c>
      <c r="C993" s="6" t="s">
        <v>3770</v>
      </c>
      <c r="D993" s="6" t="s">
        <v>287</v>
      </c>
      <c r="E993" s="6" t="s">
        <v>629</v>
      </c>
      <c r="F993" s="7">
        <v>16</v>
      </c>
      <c r="G993" s="8">
        <f t="shared" si="14"/>
        <v>4000</v>
      </c>
      <c r="H993" s="10"/>
      <c r="I993" s="17">
        <v>1</v>
      </c>
      <c r="J993" s="17" t="s">
        <v>1601</v>
      </c>
      <c r="K993" s="11">
        <v>45278</v>
      </c>
      <c r="L993" s="11"/>
      <c r="M993" t="e">
        <f>CONCATENATE(B993,#REF!,C993,D993,E993,#REF!)</f>
        <v>#REF!</v>
      </c>
      <c r="N993" s="12" t="s">
        <v>1602</v>
      </c>
      <c r="O993" s="13" t="str">
        <f>IFERROR(IF(C993="","",VLOOKUP(TRIM(C993),[1]Ñ!$A$1:$B$43,2,FALSE)),TRIM(C993))</f>
        <v>ALCANTARA</v>
      </c>
      <c r="P993" s="13" t="str">
        <f>IFERROR(IF(D993="","",VLOOKUP(TRIM(D993),[1]Ñ!$A$1:$B$43,2,FALSE)),TRIM(D993))</f>
        <v>ALVARADO</v>
      </c>
      <c r="Q993" s="14" t="str">
        <f>A993</f>
        <v>2028</v>
      </c>
      <c r="R993" s="15" t="str">
        <f t="shared" si="13"/>
        <v>FELIPE ALCANTARA ALVARADO</v>
      </c>
      <c r="S993" s="16" t="str">
        <f>CONCATENATE("APOYO A PEQUEÑOS PRODUCTORES AFECTADOS POR SINIESTROS AGROPECUARIOS (PAPPASA) 2023 - MUNICIPIO: ",B993,".")</f>
        <v>APOYO A PEQUEÑOS PRODUCTORES AFECTADOS POR SINIESTROS AGROPECUARIOS (PAPPASA) 2023 - MUNICIPIO: CATORCE.</v>
      </c>
    </row>
    <row r="994" spans="1:19" ht="21" customHeight="1" x14ac:dyDescent="0.25">
      <c r="A994" s="4" t="s">
        <v>3771</v>
      </c>
      <c r="B994" s="5" t="s">
        <v>1600</v>
      </c>
      <c r="C994" s="6" t="s">
        <v>21</v>
      </c>
      <c r="D994" s="6" t="s">
        <v>1604</v>
      </c>
      <c r="E994" s="6" t="s">
        <v>3772</v>
      </c>
      <c r="F994" s="7">
        <v>50</v>
      </c>
      <c r="G994" s="8">
        <f t="shared" si="14"/>
        <v>12500</v>
      </c>
      <c r="H994" s="10"/>
      <c r="I994" s="17">
        <v>1</v>
      </c>
      <c r="J994" s="17" t="s">
        <v>1601</v>
      </c>
      <c r="K994" s="11">
        <v>45278</v>
      </c>
      <c r="L994" s="11"/>
      <c r="M994" t="e">
        <f>CONCATENATE(B994,#REF!,C994,D994,E994,#REF!)</f>
        <v>#REF!</v>
      </c>
      <c r="N994" s="12" t="s">
        <v>1602</v>
      </c>
      <c r="O994" s="13" t="str">
        <f>IFERROR(IF(C994="","",VLOOKUP(TRIM(C994),[1]Ñ!$A$1:$B$43,2,FALSE)),TRIM(C994))</f>
        <v>MARTINEZ</v>
      </c>
      <c r="P994" s="13" t="str">
        <f>IFERROR(IF(D994="","",VLOOKUP(TRIM(D994),[1]Ñ!$A$1:$B$43,2,FALSE)),TRIM(D994))</f>
        <v>ACEVEDO</v>
      </c>
      <c r="Q994" s="14" t="str">
        <f>A994</f>
        <v>2029</v>
      </c>
      <c r="R994" s="15" t="str">
        <f t="shared" si="13"/>
        <v>LEONOR MARTINEZ ACEVEDO</v>
      </c>
      <c r="S994" s="16" t="str">
        <f>CONCATENATE("APOYO A PEQUEÑOS PRODUCTORES AFECTADOS POR SINIESTROS AGROPECUARIOS (PAPPASA) 2023 - MUNICIPIO: ",B994,".")</f>
        <v>APOYO A PEQUEÑOS PRODUCTORES AFECTADOS POR SINIESTROS AGROPECUARIOS (PAPPASA) 2023 - MUNICIPIO: CATORCE.</v>
      </c>
    </row>
    <row r="995" spans="1:19" ht="21" customHeight="1" x14ac:dyDescent="0.25">
      <c r="A995" s="4" t="s">
        <v>3773</v>
      </c>
      <c r="B995" s="5" t="s">
        <v>1600</v>
      </c>
      <c r="C995" s="6" t="s">
        <v>12</v>
      </c>
      <c r="D995" s="6" t="s">
        <v>183</v>
      </c>
      <c r="E995" s="6" t="s">
        <v>730</v>
      </c>
      <c r="F995" s="7">
        <v>50</v>
      </c>
      <c r="G995" s="8">
        <f t="shared" si="14"/>
        <v>12500</v>
      </c>
      <c r="H995" s="10"/>
      <c r="I995" s="17">
        <v>1</v>
      </c>
      <c r="J995" s="17" t="s">
        <v>1601</v>
      </c>
      <c r="K995" s="11">
        <v>45278</v>
      </c>
      <c r="L995" s="11"/>
      <c r="M995" t="e">
        <f>CONCATENATE(B995,#REF!,C995,D995,E995,#REF!)</f>
        <v>#REF!</v>
      </c>
      <c r="N995" s="12" t="s">
        <v>1602</v>
      </c>
      <c r="O995" s="13" t="str">
        <f>IFERROR(IF(C995="","",VLOOKUP(TRIM(C995),[1]Ñ!$A$1:$B$43,2,FALSE)),TRIM(C995))</f>
        <v>GOMEZ</v>
      </c>
      <c r="P995" s="13" t="str">
        <f>IFERROR(IF(D995="","",VLOOKUP(TRIM(D995),[1]Ñ!$A$1:$B$43,2,FALSE)),TRIM(D995))</f>
        <v>HERRERA</v>
      </c>
      <c r="Q995" s="14" t="str">
        <f>A995</f>
        <v>2030</v>
      </c>
      <c r="R995" s="15" t="str">
        <f t="shared" si="13"/>
        <v>MARCELINO GOMEZ HERRERA</v>
      </c>
      <c r="S995" s="16" t="str">
        <f>CONCATENATE("APOYO A PEQUEÑOS PRODUCTORES AFECTADOS POR SINIESTROS AGROPECUARIOS (PAPPASA) 2023 - MUNICIPIO: ",B995,".")</f>
        <v>APOYO A PEQUEÑOS PRODUCTORES AFECTADOS POR SINIESTROS AGROPECUARIOS (PAPPASA) 2023 - MUNICIPIO: CATORCE.</v>
      </c>
    </row>
    <row r="996" spans="1:19" ht="21" customHeight="1" x14ac:dyDescent="0.25">
      <c r="A996" s="4" t="s">
        <v>3774</v>
      </c>
      <c r="B996" s="5" t="s">
        <v>1600</v>
      </c>
      <c r="C996" s="6" t="s">
        <v>12</v>
      </c>
      <c r="D996" s="6" t="s">
        <v>299</v>
      </c>
      <c r="E996" s="6" t="s">
        <v>498</v>
      </c>
      <c r="F996" s="7">
        <v>50</v>
      </c>
      <c r="G996" s="8">
        <f t="shared" si="14"/>
        <v>12500</v>
      </c>
      <c r="H996" s="10"/>
      <c r="I996" s="17">
        <v>1</v>
      </c>
      <c r="J996" s="17" t="s">
        <v>1601</v>
      </c>
      <c r="K996" s="11">
        <v>45278</v>
      </c>
      <c r="L996" s="11"/>
      <c r="M996" t="e">
        <f>CONCATENATE(B996,#REF!,C996,D996,E996,#REF!)</f>
        <v>#REF!</v>
      </c>
      <c r="N996" s="12" t="s">
        <v>1602</v>
      </c>
      <c r="O996" s="13" t="str">
        <f>IFERROR(IF(C996="","",VLOOKUP(TRIM(C996),[1]Ñ!$A$1:$B$43,2,FALSE)),TRIM(C996))</f>
        <v>GOMEZ</v>
      </c>
      <c r="P996" s="13" t="str">
        <f>IFERROR(IF(D996="","",VLOOKUP(TRIM(D996),[1]Ñ!$A$1:$B$43,2,FALSE)),TRIM(D996))</f>
        <v>ORTIZ</v>
      </c>
      <c r="Q996" s="14" t="str">
        <f>A996</f>
        <v>2031</v>
      </c>
      <c r="R996" s="15" t="str">
        <f t="shared" si="13"/>
        <v>MIGUEL GOMEZ ORTIZ</v>
      </c>
      <c r="S996" s="16" t="str">
        <f>CONCATENATE("APOYO A PEQUEÑOS PRODUCTORES AFECTADOS POR SINIESTROS AGROPECUARIOS (PAPPASA) 2023 - MUNICIPIO: ",B996,".")</f>
        <v>APOYO A PEQUEÑOS PRODUCTORES AFECTADOS POR SINIESTROS AGROPECUARIOS (PAPPASA) 2023 - MUNICIPIO: CATORCE.</v>
      </c>
    </row>
    <row r="997" spans="1:19" ht="21" customHeight="1" x14ac:dyDescent="0.25">
      <c r="A997" s="4" t="s">
        <v>3775</v>
      </c>
      <c r="B997" s="5" t="s">
        <v>1600</v>
      </c>
      <c r="C997" s="6" t="s">
        <v>172</v>
      </c>
      <c r="D997" s="6" t="s">
        <v>764</v>
      </c>
      <c r="E997" s="6" t="s">
        <v>1605</v>
      </c>
      <c r="F997" s="7">
        <v>50</v>
      </c>
      <c r="G997" s="8">
        <f t="shared" si="14"/>
        <v>12500</v>
      </c>
      <c r="H997" s="10"/>
      <c r="I997" s="17">
        <v>1</v>
      </c>
      <c r="J997" s="17" t="s">
        <v>1601</v>
      </c>
      <c r="K997" s="11">
        <v>45278</v>
      </c>
      <c r="L997" s="11"/>
      <c r="M997" t="e">
        <f>CONCATENATE(B997,#REF!,C997,D997,E997,#REF!)</f>
        <v>#REF!</v>
      </c>
      <c r="N997" s="12" t="s">
        <v>1602</v>
      </c>
      <c r="O997" s="13" t="str">
        <f>IFERROR(IF(C997="","",VLOOKUP(TRIM(C997),[1]Ñ!$A$1:$B$43,2,FALSE)),TRIM(C997))</f>
        <v>ROCHA</v>
      </c>
      <c r="P997" s="13" t="str">
        <f>IFERROR(IF(D997="","",VLOOKUP(TRIM(D997),[1]Ñ!$A$1:$B$43,2,FALSE)),TRIM(D997))</f>
        <v>ORTEGA</v>
      </c>
      <c r="Q997" s="14" t="str">
        <f>A997</f>
        <v>2032</v>
      </c>
      <c r="R997" s="15" t="str">
        <f t="shared" si="13"/>
        <v>FABIAN ROCHA ORTEGA</v>
      </c>
      <c r="S997" s="16" t="str">
        <f>CONCATENATE("APOYO A PEQUEÑOS PRODUCTORES AFECTADOS POR SINIESTROS AGROPECUARIOS (PAPPASA) 2023 - MUNICIPIO: ",B997,".")</f>
        <v>APOYO A PEQUEÑOS PRODUCTORES AFECTADOS POR SINIESTROS AGROPECUARIOS (PAPPASA) 2023 - MUNICIPIO: CATORCE.</v>
      </c>
    </row>
    <row r="998" spans="1:19" ht="21" customHeight="1" x14ac:dyDescent="0.25">
      <c r="A998" s="4" t="s">
        <v>3776</v>
      </c>
      <c r="B998" s="5" t="s">
        <v>1600</v>
      </c>
      <c r="C998" s="6" t="s">
        <v>21</v>
      </c>
      <c r="D998" s="6" t="s">
        <v>949</v>
      </c>
      <c r="E998" s="6" t="s">
        <v>3777</v>
      </c>
      <c r="F998" s="7">
        <v>50</v>
      </c>
      <c r="G998" s="8">
        <f t="shared" si="14"/>
        <v>12500</v>
      </c>
      <c r="H998" s="10"/>
      <c r="I998" s="17">
        <v>1</v>
      </c>
      <c r="J998" s="17" t="s">
        <v>1601</v>
      </c>
      <c r="K998" s="11">
        <v>45278</v>
      </c>
      <c r="L998" s="11"/>
      <c r="M998" t="e">
        <f>CONCATENATE(B998,#REF!,C998,D998,E998,#REF!)</f>
        <v>#REF!</v>
      </c>
      <c r="N998" s="12" t="s">
        <v>1602</v>
      </c>
      <c r="O998" s="13" t="str">
        <f>IFERROR(IF(C998="","",VLOOKUP(TRIM(C998),[1]Ñ!$A$1:$B$43,2,FALSE)),TRIM(C998))</f>
        <v>MARTINEZ</v>
      </c>
      <c r="P998" s="13" t="str">
        <f>IFERROR(IF(D998="","",VLOOKUP(TRIM(D998),[1]Ñ!$A$1:$B$43,2,FALSE)),TRIM(D998))</f>
        <v>CARRIZALEZ</v>
      </c>
      <c r="Q998" s="14" t="str">
        <f>A998</f>
        <v>2033</v>
      </c>
      <c r="R998" s="15" t="str">
        <f t="shared" si="13"/>
        <v>PABLO DE LA CRUZ MARTINEZ CARRIZALEZ</v>
      </c>
      <c r="S998" s="16" t="str">
        <f>CONCATENATE("APOYO A PEQUEÑOS PRODUCTORES AFECTADOS POR SINIESTROS AGROPECUARIOS (PAPPASA) 2023 - MUNICIPIO: ",B998,".")</f>
        <v>APOYO A PEQUEÑOS PRODUCTORES AFECTADOS POR SINIESTROS AGROPECUARIOS (PAPPASA) 2023 - MUNICIPIO: CATORCE.</v>
      </c>
    </row>
    <row r="999" spans="1:19" ht="21" customHeight="1" x14ac:dyDescent="0.25">
      <c r="A999" s="4" t="s">
        <v>3778</v>
      </c>
      <c r="B999" s="5" t="s">
        <v>1600</v>
      </c>
      <c r="C999" s="6" t="s">
        <v>698</v>
      </c>
      <c r="D999" s="6" t="s">
        <v>182</v>
      </c>
      <c r="E999" s="6" t="s">
        <v>3779</v>
      </c>
      <c r="F999" s="7">
        <v>19</v>
      </c>
      <c r="G999" s="8">
        <f t="shared" si="14"/>
        <v>4750</v>
      </c>
      <c r="H999" s="10"/>
      <c r="I999" s="17">
        <v>1</v>
      </c>
      <c r="J999" s="17" t="s">
        <v>1601</v>
      </c>
      <c r="K999" s="11">
        <v>45278</v>
      </c>
      <c r="L999" s="11"/>
      <c r="M999" t="e">
        <f>CONCATENATE(B999,#REF!,C999,D999,E999,#REF!)</f>
        <v>#REF!</v>
      </c>
      <c r="N999" s="12" t="s">
        <v>1602</v>
      </c>
      <c r="O999" s="13" t="str">
        <f>IFERROR(IF(C999="","",VLOOKUP(TRIM(C999),[1]Ñ!$A$1:$B$43,2,FALSE)),TRIM(C999))</f>
        <v>CORONADO</v>
      </c>
      <c r="P999" s="13" t="str">
        <f>IFERROR(IF(D999="","",VLOOKUP(TRIM(D999),[1]Ñ!$A$1:$B$43,2,FALSE)),TRIM(D999))</f>
        <v>IBARRA</v>
      </c>
      <c r="Q999" s="14" t="str">
        <f>A999</f>
        <v>2034</v>
      </c>
      <c r="R999" s="15" t="str">
        <f t="shared" si="13"/>
        <v>ERIC CORONADO IBARRA</v>
      </c>
      <c r="S999" s="16" t="str">
        <f>CONCATENATE("APOYO A PEQUEÑOS PRODUCTORES AFECTADOS POR SINIESTROS AGROPECUARIOS (PAPPASA) 2023 - MUNICIPIO: ",B999,".")</f>
        <v>APOYO A PEQUEÑOS PRODUCTORES AFECTADOS POR SINIESTROS AGROPECUARIOS (PAPPASA) 2023 - MUNICIPIO: CATORCE.</v>
      </c>
    </row>
    <row r="1000" spans="1:19" ht="21" customHeight="1" x14ac:dyDescent="0.25">
      <c r="A1000" s="4" t="s">
        <v>3780</v>
      </c>
      <c r="B1000" s="5" t="s">
        <v>1600</v>
      </c>
      <c r="C1000" s="6" t="s">
        <v>182</v>
      </c>
      <c r="D1000" s="6" t="s">
        <v>698</v>
      </c>
      <c r="E1000" s="6" t="s">
        <v>505</v>
      </c>
      <c r="F1000" s="7">
        <v>40</v>
      </c>
      <c r="G1000" s="8">
        <f t="shared" si="14"/>
        <v>10000</v>
      </c>
      <c r="H1000" s="10"/>
      <c r="I1000" s="17">
        <v>1</v>
      </c>
      <c r="J1000" s="17" t="s">
        <v>1601</v>
      </c>
      <c r="K1000" s="11">
        <v>45278</v>
      </c>
      <c r="L1000" s="11"/>
      <c r="M1000" t="e">
        <f>CONCATENATE(B1000,#REF!,C1000,D1000,E1000,#REF!)</f>
        <v>#REF!</v>
      </c>
      <c r="N1000" s="12" t="s">
        <v>1602</v>
      </c>
      <c r="O1000" s="13" t="str">
        <f>IFERROR(IF(C1000="","",VLOOKUP(TRIM(C1000),[1]Ñ!$A$1:$B$43,2,FALSE)),TRIM(C1000))</f>
        <v>IBARRA</v>
      </c>
      <c r="P1000" s="13" t="str">
        <f>IFERROR(IF(D1000="","",VLOOKUP(TRIM(D1000),[1]Ñ!$A$1:$B$43,2,FALSE)),TRIM(D1000))</f>
        <v>CORONADO</v>
      </c>
      <c r="Q1000" s="14" t="str">
        <f>A1000</f>
        <v>2035</v>
      </c>
      <c r="R1000" s="15" t="str">
        <f t="shared" si="13"/>
        <v>HECTOR IBARRA CORONADO</v>
      </c>
      <c r="S1000" s="16" t="str">
        <f>CONCATENATE("APOYO A PEQUEÑOS PRODUCTORES AFECTADOS POR SINIESTROS AGROPECUARIOS (PAPPASA) 2023 - MUNICIPIO: ",B1000,".")</f>
        <v>APOYO A PEQUEÑOS PRODUCTORES AFECTADOS POR SINIESTROS AGROPECUARIOS (PAPPASA) 2023 - MUNICIPIO: CATORCE.</v>
      </c>
    </row>
    <row r="1001" spans="1:19" ht="21" customHeight="1" x14ac:dyDescent="0.25">
      <c r="A1001" s="4" t="s">
        <v>3781</v>
      </c>
      <c r="B1001" s="5" t="s">
        <v>1600</v>
      </c>
      <c r="C1001" s="6" t="s">
        <v>162</v>
      </c>
      <c r="D1001" s="6" t="s">
        <v>698</v>
      </c>
      <c r="E1001" s="6" t="s">
        <v>3782</v>
      </c>
      <c r="F1001" s="7">
        <v>50</v>
      </c>
      <c r="G1001" s="8">
        <f t="shared" si="14"/>
        <v>12500</v>
      </c>
      <c r="H1001" s="10"/>
      <c r="I1001" s="17">
        <v>1</v>
      </c>
      <c r="J1001" s="17" t="s">
        <v>1601</v>
      </c>
      <c r="K1001" s="11">
        <v>45278</v>
      </c>
      <c r="L1001" s="11"/>
      <c r="M1001" t="e">
        <f>CONCATENATE(B1001,#REF!,C1001,D1001,E1001,#REF!)</f>
        <v>#REF!</v>
      </c>
      <c r="N1001" s="12" t="s">
        <v>1602</v>
      </c>
      <c r="O1001" s="13" t="str">
        <f>IFERROR(IF(C1001="","",VLOOKUP(TRIM(C1001),[1]Ñ!$A$1:$B$43,2,FALSE)),TRIM(C1001))</f>
        <v>LOPEZ</v>
      </c>
      <c r="P1001" s="13" t="str">
        <f>IFERROR(IF(D1001="","",VLOOKUP(TRIM(D1001),[1]Ñ!$A$1:$B$43,2,FALSE)),TRIM(D1001))</f>
        <v>CORONADO</v>
      </c>
      <c r="Q1001" s="14" t="str">
        <f>A1001</f>
        <v>2036</v>
      </c>
      <c r="R1001" s="15" t="str">
        <f t="shared" si="13"/>
        <v>TIMOTEO ESTEBAN LOPEZ CORONADO</v>
      </c>
      <c r="S1001" s="16" t="str">
        <f>CONCATENATE("APOYO A PEQUEÑOS PRODUCTORES AFECTADOS POR SINIESTROS AGROPECUARIOS (PAPPASA) 2023 - MUNICIPIO: ",B1001,".")</f>
        <v>APOYO A PEQUEÑOS PRODUCTORES AFECTADOS POR SINIESTROS AGROPECUARIOS (PAPPASA) 2023 - MUNICIPIO: CATORCE.</v>
      </c>
    </row>
    <row r="1002" spans="1:19" ht="21" customHeight="1" x14ac:dyDescent="0.25">
      <c r="A1002" s="4" t="s">
        <v>1606</v>
      </c>
      <c r="B1002" s="5" t="s">
        <v>1600</v>
      </c>
      <c r="C1002" s="6" t="s">
        <v>21</v>
      </c>
      <c r="D1002" s="6" t="s">
        <v>1355</v>
      </c>
      <c r="E1002" s="6" t="s">
        <v>1607</v>
      </c>
      <c r="F1002" s="7">
        <v>9</v>
      </c>
      <c r="G1002" s="8">
        <f t="shared" si="14"/>
        <v>2250</v>
      </c>
      <c r="H1002" s="10"/>
      <c r="I1002" s="17">
        <v>1</v>
      </c>
      <c r="J1002" s="17" t="s">
        <v>1601</v>
      </c>
      <c r="K1002" s="11">
        <v>45278</v>
      </c>
      <c r="L1002" s="11"/>
      <c r="M1002" t="e">
        <f>CONCATENATE(B1002,#REF!,C1002,D1002,E1002,#REF!)</f>
        <v>#REF!</v>
      </c>
      <c r="N1002" s="12" t="s">
        <v>1602</v>
      </c>
      <c r="O1002" s="13" t="str">
        <f>IFERROR(IF(C1002="","",VLOOKUP(TRIM(C1002),[1]Ñ!$A$1:$B$43,2,FALSE)),TRIM(C1002))</f>
        <v>MARTINEZ</v>
      </c>
      <c r="P1002" s="13" t="str">
        <f>IFERROR(IF(D1002="","",VLOOKUP(TRIM(D1002),[1]Ñ!$A$1:$B$43,2,FALSE)),TRIM(D1002))</f>
        <v>CARDENAS</v>
      </c>
      <c r="Q1002" s="14" t="str">
        <f>A1002</f>
        <v>2037</v>
      </c>
      <c r="R1002" s="15" t="str">
        <f t="shared" si="13"/>
        <v>MARGARITO MARTINEZ CARDENAS</v>
      </c>
      <c r="S1002" s="16" t="str">
        <f>CONCATENATE("APOYO A PEQUEÑOS PRODUCTORES AFECTADOS POR SINIESTROS AGROPECUARIOS (PAPPASA) 2023 - MUNICIPIO: ",B1002,".")</f>
        <v>APOYO A PEQUEÑOS PRODUCTORES AFECTADOS POR SINIESTROS AGROPECUARIOS (PAPPASA) 2023 - MUNICIPIO: CATORCE.</v>
      </c>
    </row>
    <row r="1003" spans="1:19" ht="21" customHeight="1" x14ac:dyDescent="0.25">
      <c r="A1003" s="4" t="s">
        <v>1608</v>
      </c>
      <c r="B1003" s="5" t="s">
        <v>1600</v>
      </c>
      <c r="C1003" s="6" t="s">
        <v>12</v>
      </c>
      <c r="D1003" s="6" t="s">
        <v>554</v>
      </c>
      <c r="E1003" s="6" t="s">
        <v>259</v>
      </c>
      <c r="F1003" s="7">
        <v>50</v>
      </c>
      <c r="G1003" s="8">
        <f t="shared" si="14"/>
        <v>12500</v>
      </c>
      <c r="H1003" s="10"/>
      <c r="I1003" s="17">
        <v>1</v>
      </c>
      <c r="J1003" s="17" t="s">
        <v>1601</v>
      </c>
      <c r="K1003" s="11">
        <v>45278</v>
      </c>
      <c r="L1003" s="11"/>
      <c r="M1003" t="e">
        <f>CONCATENATE(B1003,#REF!,C1003,D1003,E1003,#REF!)</f>
        <v>#REF!</v>
      </c>
      <c r="N1003" s="12" t="s">
        <v>1602</v>
      </c>
      <c r="O1003" s="13" t="str">
        <f>IFERROR(IF(C1003="","",VLOOKUP(TRIM(C1003),[1]Ñ!$A$1:$B$43,2,FALSE)),TRIM(C1003))</f>
        <v>GOMEZ</v>
      </c>
      <c r="P1003" s="13" t="str">
        <f>IFERROR(IF(D1003="","",VLOOKUP(TRIM(D1003),[1]Ñ!$A$1:$B$43,2,FALSE)),TRIM(D1003))</f>
        <v>SOLIS</v>
      </c>
      <c r="Q1003" s="14" t="str">
        <f>A1003</f>
        <v>2038</v>
      </c>
      <c r="R1003" s="15" t="str">
        <f t="shared" si="13"/>
        <v>PEDRO GOMEZ SOLIS</v>
      </c>
      <c r="S1003" s="16" t="str">
        <f>CONCATENATE("APOYO A PEQUEÑOS PRODUCTORES AFECTADOS POR SINIESTROS AGROPECUARIOS (PAPPASA) 2023 - MUNICIPIO: ",B1003,".")</f>
        <v>APOYO A PEQUEÑOS PRODUCTORES AFECTADOS POR SINIESTROS AGROPECUARIOS (PAPPASA) 2023 - MUNICIPIO: CATORCE.</v>
      </c>
    </row>
    <row r="1004" spans="1:19" ht="21" customHeight="1" x14ac:dyDescent="0.25">
      <c r="A1004" s="4" t="s">
        <v>1609</v>
      </c>
      <c r="B1004" s="5" t="s">
        <v>1600</v>
      </c>
      <c r="C1004" s="6" t="s">
        <v>450</v>
      </c>
      <c r="D1004" s="6" t="s">
        <v>59</v>
      </c>
      <c r="E1004" s="6" t="s">
        <v>259</v>
      </c>
      <c r="F1004" s="7">
        <v>46</v>
      </c>
      <c r="G1004" s="8">
        <f t="shared" si="14"/>
        <v>11500</v>
      </c>
      <c r="H1004" s="10"/>
      <c r="I1004" s="17">
        <v>1</v>
      </c>
      <c r="J1004" s="17" t="s">
        <v>1601</v>
      </c>
      <c r="K1004" s="11">
        <v>45278</v>
      </c>
      <c r="L1004" s="11"/>
      <c r="M1004" t="e">
        <f>CONCATENATE(B1004,#REF!,C1004,D1004,E1004,#REF!)</f>
        <v>#REF!</v>
      </c>
      <c r="N1004" s="12" t="s">
        <v>1602</v>
      </c>
      <c r="O1004" s="13" t="str">
        <f>IFERROR(IF(C1004="","",VLOOKUP(TRIM(C1004),[1]Ñ!$A$1:$B$43,2,FALSE)),TRIM(C1004))</f>
        <v>JIMENEZ</v>
      </c>
      <c r="P1004" s="13" t="str">
        <f>IFERROR(IF(D1004="","",VLOOKUP(TRIM(D1004),[1]Ñ!$A$1:$B$43,2,FALSE)),TRIM(D1004))</f>
        <v>HERNANDEZ</v>
      </c>
      <c r="Q1004" s="14" t="str">
        <f>A1004</f>
        <v>2039</v>
      </c>
      <c r="R1004" s="15" t="str">
        <f t="shared" si="13"/>
        <v>PEDRO JIMENEZ HERNANDEZ</v>
      </c>
      <c r="S1004" s="16" t="str">
        <f>CONCATENATE("APOYO A PEQUEÑOS PRODUCTORES AFECTADOS POR SINIESTROS AGROPECUARIOS (PAPPASA) 2023 - MUNICIPIO: ",B1004,".")</f>
        <v>APOYO A PEQUEÑOS PRODUCTORES AFECTADOS POR SINIESTROS AGROPECUARIOS (PAPPASA) 2023 - MUNICIPIO: CATORCE.</v>
      </c>
    </row>
    <row r="1005" spans="1:19" ht="21" customHeight="1" x14ac:dyDescent="0.25">
      <c r="A1005" s="4" t="s">
        <v>1610</v>
      </c>
      <c r="B1005" s="5" t="s">
        <v>1600</v>
      </c>
      <c r="C1005" s="6" t="s">
        <v>1611</v>
      </c>
      <c r="D1005" s="6" t="s">
        <v>158</v>
      </c>
      <c r="E1005" s="6" t="s">
        <v>1612</v>
      </c>
      <c r="F1005" s="7">
        <v>24</v>
      </c>
      <c r="G1005" s="8">
        <f t="shared" si="14"/>
        <v>6000</v>
      </c>
      <c r="H1005" s="10"/>
      <c r="I1005" s="17">
        <v>1</v>
      </c>
      <c r="J1005" s="17" t="s">
        <v>1601</v>
      </c>
      <c r="K1005" s="11">
        <v>45278</v>
      </c>
      <c r="L1005" s="11"/>
      <c r="M1005" t="e">
        <f>CONCATENATE(B1005,#REF!,C1005,D1005,E1005,#REF!)</f>
        <v>#REF!</v>
      </c>
      <c r="N1005" s="12" t="s">
        <v>1602</v>
      </c>
      <c r="O1005" s="13" t="str">
        <f>IFERROR(IF(C1005="","",VLOOKUP(TRIM(C1005),[1]Ñ!$A$1:$B$43,2,FALSE)),TRIM(C1005))</f>
        <v>QUIROZ</v>
      </c>
      <c r="P1005" s="13" t="str">
        <f>IFERROR(IF(D1005="","",VLOOKUP(TRIM(D1005),[1]Ñ!$A$1:$B$43,2,FALSE)),TRIM(D1005))</f>
        <v>VEGA</v>
      </c>
      <c r="Q1005" s="14" t="str">
        <f>A1005</f>
        <v>2040</v>
      </c>
      <c r="R1005" s="15" t="str">
        <f t="shared" si="13"/>
        <v>PERFECTO SOCORRO QUIROZ VEGA</v>
      </c>
      <c r="S1005" s="16" t="str">
        <f>CONCATENATE("APOYO A PEQUEÑOS PRODUCTORES AFECTADOS POR SINIESTROS AGROPECUARIOS (PAPPASA) 2023 - MUNICIPIO: ",B1005,".")</f>
        <v>APOYO A PEQUEÑOS PRODUCTORES AFECTADOS POR SINIESTROS AGROPECUARIOS (PAPPASA) 2023 - MUNICIPIO: CATORCE.</v>
      </c>
    </row>
    <row r="1006" spans="1:19" ht="21" customHeight="1" x14ac:dyDescent="0.25">
      <c r="A1006" s="4" t="s">
        <v>1613</v>
      </c>
      <c r="B1006" s="5" t="s">
        <v>1600</v>
      </c>
      <c r="C1006" s="6" t="s">
        <v>1614</v>
      </c>
      <c r="D1006" s="6" t="s">
        <v>698</v>
      </c>
      <c r="E1006" s="6" t="s">
        <v>228</v>
      </c>
      <c r="F1006" s="7">
        <v>36</v>
      </c>
      <c r="G1006" s="8">
        <f t="shared" si="14"/>
        <v>9000</v>
      </c>
      <c r="H1006" s="10"/>
      <c r="I1006" s="17">
        <v>1</v>
      </c>
      <c r="J1006" s="17" t="s">
        <v>1601</v>
      </c>
      <c r="K1006" s="11">
        <v>45278</v>
      </c>
      <c r="L1006" s="11"/>
      <c r="M1006" t="e">
        <f>CONCATENATE(B1006,#REF!,C1006,D1006,E1006,#REF!)</f>
        <v>#REF!</v>
      </c>
      <c r="N1006" s="12" t="s">
        <v>1602</v>
      </c>
      <c r="O1006" s="13" t="str">
        <f>IFERROR(IF(C1006="","",VLOOKUP(TRIM(C1006),[1]Ñ!$A$1:$B$43,2,FALSE)),TRIM(C1006))</f>
        <v>VALLEJO</v>
      </c>
      <c r="P1006" s="13" t="str">
        <f>IFERROR(IF(D1006="","",VLOOKUP(TRIM(D1006),[1]Ñ!$A$1:$B$43,2,FALSE)),TRIM(D1006))</f>
        <v>CORONADO</v>
      </c>
      <c r="Q1006" s="14" t="str">
        <f>A1006</f>
        <v>2041</v>
      </c>
      <c r="R1006" s="15" t="str">
        <f t="shared" si="13"/>
        <v>ANTONIO VALLEJO CORONADO</v>
      </c>
      <c r="S1006" s="16" t="str">
        <f>CONCATENATE("APOYO A PEQUEÑOS PRODUCTORES AFECTADOS POR SINIESTROS AGROPECUARIOS (PAPPASA) 2023 - MUNICIPIO: ",B1006,".")</f>
        <v>APOYO A PEQUEÑOS PRODUCTORES AFECTADOS POR SINIESTROS AGROPECUARIOS (PAPPASA) 2023 - MUNICIPIO: CATORCE.</v>
      </c>
    </row>
    <row r="1007" spans="1:19" ht="21" customHeight="1" x14ac:dyDescent="0.25">
      <c r="A1007" s="4" t="s">
        <v>1615</v>
      </c>
      <c r="B1007" s="5" t="s">
        <v>1600</v>
      </c>
      <c r="C1007" s="6" t="s">
        <v>273</v>
      </c>
      <c r="D1007" s="6" t="s">
        <v>12</v>
      </c>
      <c r="E1007" s="6" t="s">
        <v>279</v>
      </c>
      <c r="F1007" s="7">
        <v>45</v>
      </c>
      <c r="G1007" s="8">
        <f t="shared" si="14"/>
        <v>11250</v>
      </c>
      <c r="H1007" s="10"/>
      <c r="I1007" s="17">
        <v>1</v>
      </c>
      <c r="J1007" s="17" t="s">
        <v>1601</v>
      </c>
      <c r="K1007" s="11">
        <v>45278</v>
      </c>
      <c r="L1007" s="11"/>
      <c r="M1007" t="e">
        <f>CONCATENATE(B1007,#REF!,C1007,D1007,E1007,#REF!)</f>
        <v>#REF!</v>
      </c>
      <c r="N1007" s="12" t="s">
        <v>1602</v>
      </c>
      <c r="O1007" s="13" t="str">
        <f>IFERROR(IF(C1007="","",VLOOKUP(TRIM(C1007),[1]Ñ!$A$1:$B$43,2,FALSE)),TRIM(C1007))</f>
        <v>VAZQUEZ</v>
      </c>
      <c r="P1007" s="13" t="str">
        <f>IFERROR(IF(D1007="","",VLOOKUP(TRIM(D1007),[1]Ñ!$A$1:$B$43,2,FALSE)),TRIM(D1007))</f>
        <v>GOMEZ</v>
      </c>
      <c r="Q1007" s="14" t="str">
        <f>A1007</f>
        <v>2042</v>
      </c>
      <c r="R1007" s="15" t="str">
        <f t="shared" si="13"/>
        <v>MIGUEL ANGEL VAZQUEZ GOMEZ</v>
      </c>
      <c r="S1007" s="16" t="str">
        <f>CONCATENATE("APOYO A PEQUEÑOS PRODUCTORES AFECTADOS POR SINIESTROS AGROPECUARIOS (PAPPASA) 2023 - MUNICIPIO: ",B1007,".")</f>
        <v>APOYO A PEQUEÑOS PRODUCTORES AFECTADOS POR SINIESTROS AGROPECUARIOS (PAPPASA) 2023 - MUNICIPIO: CATORCE.</v>
      </c>
    </row>
    <row r="1008" spans="1:19" ht="21" customHeight="1" x14ac:dyDescent="0.25">
      <c r="A1008" s="4" t="s">
        <v>1616</v>
      </c>
      <c r="B1008" s="5" t="s">
        <v>1600</v>
      </c>
      <c r="C1008" s="6" t="s">
        <v>1617</v>
      </c>
      <c r="D1008" s="6" t="s">
        <v>554</v>
      </c>
      <c r="E1008" s="6" t="s">
        <v>81</v>
      </c>
      <c r="F1008" s="7">
        <v>50</v>
      </c>
      <c r="G1008" s="8">
        <f t="shared" si="14"/>
        <v>12500</v>
      </c>
      <c r="H1008" s="10"/>
      <c r="I1008" s="17">
        <v>1</v>
      </c>
      <c r="J1008" s="17" t="s">
        <v>1601</v>
      </c>
      <c r="K1008" s="11">
        <v>45278</v>
      </c>
      <c r="L1008" s="11"/>
      <c r="M1008" t="e">
        <f>CONCATENATE(B1008,#REF!,C1008,D1008,E1008,#REF!)</f>
        <v>#REF!</v>
      </c>
      <c r="N1008" s="12" t="s">
        <v>1602</v>
      </c>
      <c r="O1008" s="13" t="str">
        <f>IFERROR(IF(C1008="","",VLOOKUP(TRIM(C1008),[1]Ñ!$A$1:$B$43,2,FALSE)),TRIM(C1008))</f>
        <v>ESQUIVEL</v>
      </c>
      <c r="P1008" s="13" t="str">
        <f>IFERROR(IF(D1008="","",VLOOKUP(TRIM(D1008),[1]Ñ!$A$1:$B$43,2,FALSE)),TRIM(D1008))</f>
        <v>SOLIS</v>
      </c>
      <c r="Q1008" s="14" t="str">
        <f>A1008</f>
        <v>2043</v>
      </c>
      <c r="R1008" s="15" t="str">
        <f t="shared" si="13"/>
        <v>FRANCISCO ESQUIVEL SOLIS</v>
      </c>
      <c r="S1008" s="16" t="str">
        <f>CONCATENATE("APOYO A PEQUEÑOS PRODUCTORES AFECTADOS POR SINIESTROS AGROPECUARIOS (PAPPASA) 2023 - MUNICIPIO: ",B1008,".")</f>
        <v>APOYO A PEQUEÑOS PRODUCTORES AFECTADOS POR SINIESTROS AGROPECUARIOS (PAPPASA) 2023 - MUNICIPIO: CATORCE.</v>
      </c>
    </row>
    <row r="1009" spans="1:19" ht="21" customHeight="1" x14ac:dyDescent="0.25">
      <c r="A1009" s="4" t="s">
        <v>1618</v>
      </c>
      <c r="B1009" s="5" t="s">
        <v>1600</v>
      </c>
      <c r="C1009" s="6" t="s">
        <v>1425</v>
      </c>
      <c r="D1009" s="6" t="s">
        <v>172</v>
      </c>
      <c r="E1009" s="6" t="s">
        <v>1619</v>
      </c>
      <c r="F1009" s="7">
        <v>50</v>
      </c>
      <c r="G1009" s="8">
        <f t="shared" si="14"/>
        <v>12500</v>
      </c>
      <c r="H1009" s="10"/>
      <c r="I1009" s="17">
        <v>1</v>
      </c>
      <c r="J1009" s="17" t="s">
        <v>1601</v>
      </c>
      <c r="K1009" s="11">
        <v>45278</v>
      </c>
      <c r="L1009" s="11"/>
      <c r="M1009" t="e">
        <f>CONCATENATE(B1009,#REF!,C1009,D1009,E1009,#REF!)</f>
        <v>#REF!</v>
      </c>
      <c r="N1009" s="12" t="s">
        <v>1602</v>
      </c>
      <c r="O1009" s="13" t="str">
        <f>IFERROR(IF(C1009="","",VLOOKUP(TRIM(C1009),[1]Ñ!$A$1:$B$43,2,FALSE)),TRIM(C1009))</f>
        <v>PARRA</v>
      </c>
      <c r="P1009" s="13" t="str">
        <f>IFERROR(IF(D1009="","",VLOOKUP(TRIM(D1009),[1]Ñ!$A$1:$B$43,2,FALSE)),TRIM(D1009))</f>
        <v>ROCHA</v>
      </c>
      <c r="Q1009" s="14" t="str">
        <f>A1009</f>
        <v>2044</v>
      </c>
      <c r="R1009" s="15" t="str">
        <f t="shared" si="13"/>
        <v>J ISABEL PARRA ROCHA</v>
      </c>
      <c r="S1009" s="16" t="str">
        <f>CONCATENATE("APOYO A PEQUEÑOS PRODUCTORES AFECTADOS POR SINIESTROS AGROPECUARIOS (PAPPASA) 2023 - MUNICIPIO: ",B1009,".")</f>
        <v>APOYO A PEQUEÑOS PRODUCTORES AFECTADOS POR SINIESTROS AGROPECUARIOS (PAPPASA) 2023 - MUNICIPIO: CATORCE.</v>
      </c>
    </row>
    <row r="1010" spans="1:19" ht="21" customHeight="1" x14ac:dyDescent="0.25">
      <c r="A1010" s="4" t="s">
        <v>1620</v>
      </c>
      <c r="B1010" s="5" t="s">
        <v>1600</v>
      </c>
      <c r="C1010" s="6" t="s">
        <v>1425</v>
      </c>
      <c r="D1010" s="6" t="s">
        <v>172</v>
      </c>
      <c r="E1010" s="6" t="s">
        <v>197</v>
      </c>
      <c r="F1010" s="7">
        <v>50</v>
      </c>
      <c r="G1010" s="8">
        <f t="shared" si="14"/>
        <v>12500</v>
      </c>
      <c r="H1010" s="10"/>
      <c r="I1010" s="17">
        <v>1</v>
      </c>
      <c r="J1010" s="17" t="s">
        <v>1601</v>
      </c>
      <c r="K1010" s="11">
        <v>45278</v>
      </c>
      <c r="L1010" s="11"/>
      <c r="M1010" t="e">
        <f>CONCATENATE(B1010,#REF!,C1010,D1010,E1010,#REF!)</f>
        <v>#REF!</v>
      </c>
      <c r="N1010" s="12" t="s">
        <v>1602</v>
      </c>
      <c r="O1010" s="13" t="str">
        <f>IFERROR(IF(C1010="","",VLOOKUP(TRIM(C1010),[1]Ñ!$A$1:$B$43,2,FALSE)),TRIM(C1010))</f>
        <v>PARRA</v>
      </c>
      <c r="P1010" s="13" t="str">
        <f>IFERROR(IF(D1010="","",VLOOKUP(TRIM(D1010),[1]Ñ!$A$1:$B$43,2,FALSE)),TRIM(D1010))</f>
        <v>ROCHA</v>
      </c>
      <c r="Q1010" s="14" t="str">
        <f>A1010</f>
        <v>2045</v>
      </c>
      <c r="R1010" s="15" t="str">
        <f t="shared" si="13"/>
        <v>LUIS PARRA ROCHA</v>
      </c>
      <c r="S1010" s="16" t="str">
        <f>CONCATENATE("APOYO A PEQUEÑOS PRODUCTORES AFECTADOS POR SINIESTROS AGROPECUARIOS (PAPPASA) 2023 - MUNICIPIO: ",B1010,".")</f>
        <v>APOYO A PEQUEÑOS PRODUCTORES AFECTADOS POR SINIESTROS AGROPECUARIOS (PAPPASA) 2023 - MUNICIPIO: CATORCE.</v>
      </c>
    </row>
    <row r="1011" spans="1:19" ht="21" customHeight="1" x14ac:dyDescent="0.25">
      <c r="A1011" s="4" t="s">
        <v>1621</v>
      </c>
      <c r="B1011" s="5" t="s">
        <v>1600</v>
      </c>
      <c r="C1011" s="6" t="s">
        <v>1622</v>
      </c>
      <c r="D1011" s="6" t="s">
        <v>59</v>
      </c>
      <c r="E1011" s="6" t="s">
        <v>629</v>
      </c>
      <c r="F1011" s="7">
        <v>50</v>
      </c>
      <c r="G1011" s="8">
        <f t="shared" si="14"/>
        <v>12500</v>
      </c>
      <c r="H1011" s="10"/>
      <c r="I1011" s="17">
        <v>1</v>
      </c>
      <c r="J1011" s="17" t="s">
        <v>1601</v>
      </c>
      <c r="K1011" s="11">
        <v>45278</v>
      </c>
      <c r="L1011" s="11"/>
      <c r="M1011" t="e">
        <f>CONCATENATE(B1011,#REF!,C1011,D1011,E1011,#REF!)</f>
        <v>#REF!</v>
      </c>
      <c r="N1011" s="12" t="s">
        <v>1602</v>
      </c>
      <c r="O1011" s="13" t="str">
        <f>IFERROR(IF(C1011="","",VLOOKUP(TRIM(C1011),[1]Ñ!$A$1:$B$43,2,FALSE)),TRIM(C1011))</f>
        <v>ACOSTA</v>
      </c>
      <c r="P1011" s="13" t="str">
        <f>IFERROR(IF(D1011="","",VLOOKUP(TRIM(D1011),[1]Ñ!$A$1:$B$43,2,FALSE)),TRIM(D1011))</f>
        <v>HERNANDEZ</v>
      </c>
      <c r="Q1011" s="14" t="str">
        <f>A1011</f>
        <v>2046</v>
      </c>
      <c r="R1011" s="15" t="str">
        <f t="shared" si="13"/>
        <v>FELIPE ACOSTA HERNANDEZ</v>
      </c>
      <c r="S1011" s="16" t="str">
        <f>CONCATENATE("APOYO A PEQUEÑOS PRODUCTORES AFECTADOS POR SINIESTROS AGROPECUARIOS (PAPPASA) 2023 - MUNICIPIO: ",B1011,".")</f>
        <v>APOYO A PEQUEÑOS PRODUCTORES AFECTADOS POR SINIESTROS AGROPECUARIOS (PAPPASA) 2023 - MUNICIPIO: CATORCE.</v>
      </c>
    </row>
    <row r="1012" spans="1:19" ht="21" customHeight="1" x14ac:dyDescent="0.25">
      <c r="A1012" s="4" t="s">
        <v>1623</v>
      </c>
      <c r="B1012" s="5" t="s">
        <v>1624</v>
      </c>
      <c r="C1012" s="6" t="s">
        <v>79</v>
      </c>
      <c r="D1012" s="6" t="s">
        <v>1053</v>
      </c>
      <c r="E1012" s="6" t="s">
        <v>1625</v>
      </c>
      <c r="F1012" s="7">
        <v>40</v>
      </c>
      <c r="G1012" s="8">
        <f t="shared" si="14"/>
        <v>10000</v>
      </c>
      <c r="H1012" s="10"/>
      <c r="I1012" s="17">
        <v>1</v>
      </c>
      <c r="J1012" s="17" t="s">
        <v>1601</v>
      </c>
      <c r="K1012" s="11">
        <v>45278</v>
      </c>
      <c r="L1012" s="11"/>
      <c r="M1012" t="e">
        <f>CONCATENATE(B1012,#REF!,C1012,D1012,E1012,#REF!)</f>
        <v>#REF!</v>
      </c>
      <c r="N1012" s="12" t="s">
        <v>1602</v>
      </c>
      <c r="O1012" s="13" t="str">
        <f>IFERROR(IF(C1012="","",VLOOKUP(TRIM(C1012),[2]Ñ!$A$1:$B$43,2,FALSE)),TRIM(C1012))</f>
        <v>GUZMAN</v>
      </c>
      <c r="P1012" s="13" t="str">
        <f>IFERROR(IF(D1012="","",VLOOKUP(TRIM(D1012),[2]Ñ!$A$1:$B$43,2,FALSE)),TRIM(D1012))</f>
        <v>OROZCO</v>
      </c>
      <c r="Q1012" s="14" t="str">
        <f>A1012</f>
        <v>2047</v>
      </c>
      <c r="R1012" s="15" t="str">
        <f t="shared" si="13"/>
        <v>ARISTEO GUZMAN OROZCO</v>
      </c>
      <c r="S1012" s="16" t="str">
        <f>CONCATENATE("APOYO A PEQUEÑOS PRODUCTORES AFECTADOS POR SINIESTROS AGROPECUARIOS (PAPPASA) 2023 - MUNICIPIO: ",B1012,".")</f>
        <v>APOYO A PEQUEÑOS PRODUCTORES AFECTADOS POR SINIESTROS AGROPECUARIOS (PAPPASA) 2023 - MUNICIPIO: CEDRAL.</v>
      </c>
    </row>
    <row r="1013" spans="1:19" ht="21" customHeight="1" x14ac:dyDescent="0.25">
      <c r="A1013" s="4" t="s">
        <v>1626</v>
      </c>
      <c r="B1013" s="5" t="s">
        <v>1624</v>
      </c>
      <c r="C1013" s="6" t="s">
        <v>59</v>
      </c>
      <c r="D1013" s="6" t="s">
        <v>1627</v>
      </c>
      <c r="E1013" s="6" t="s">
        <v>259</v>
      </c>
      <c r="F1013" s="7">
        <v>41</v>
      </c>
      <c r="G1013" s="8">
        <f t="shared" si="14"/>
        <v>10250</v>
      </c>
      <c r="H1013" s="10"/>
      <c r="I1013" s="17">
        <v>1</v>
      </c>
      <c r="J1013" s="17" t="s">
        <v>1601</v>
      </c>
      <c r="K1013" s="11">
        <v>45278</v>
      </c>
      <c r="L1013" s="11"/>
      <c r="M1013" t="e">
        <f>CONCATENATE(B1013,#REF!,C1013,D1013,E1013,#REF!)</f>
        <v>#REF!</v>
      </c>
      <c r="N1013" s="12" t="s">
        <v>1602</v>
      </c>
      <c r="O1013" s="13" t="str">
        <f>IFERROR(IF(C1013="","",VLOOKUP(TRIM(C1013),[2]Ñ!$A$1:$B$43,2,FALSE)),TRIM(C1013))</f>
        <v>HERNANDEZ</v>
      </c>
      <c r="P1013" s="13" t="str">
        <f>IFERROR(IF(D1013="","",VLOOKUP(TRIM(D1013),[2]Ñ!$A$1:$B$43,2,FALSE)),TRIM(D1013))</f>
        <v>JORDAN</v>
      </c>
      <c r="Q1013" s="14" t="str">
        <f>A1013</f>
        <v>2048</v>
      </c>
      <c r="R1013" s="15" t="str">
        <f t="shared" si="13"/>
        <v>PEDRO HERNANDEZ JORDAN</v>
      </c>
      <c r="S1013" s="16" t="str">
        <f>CONCATENATE("APOYO A PEQUEÑOS PRODUCTORES AFECTADOS POR SINIESTROS AGROPECUARIOS (PAPPASA) 2023 - MUNICIPIO: ",B1013,".")</f>
        <v>APOYO A PEQUEÑOS PRODUCTORES AFECTADOS POR SINIESTROS AGROPECUARIOS (PAPPASA) 2023 - MUNICIPIO: CEDRAL.</v>
      </c>
    </row>
    <row r="1014" spans="1:19" ht="21" customHeight="1" x14ac:dyDescent="0.25">
      <c r="A1014" s="4" t="s">
        <v>1628</v>
      </c>
      <c r="B1014" s="5" t="s">
        <v>1624</v>
      </c>
      <c r="C1014" s="6" t="s">
        <v>76</v>
      </c>
      <c r="D1014" s="6" t="s">
        <v>76</v>
      </c>
      <c r="E1014" s="6" t="s">
        <v>119</v>
      </c>
      <c r="F1014" s="7">
        <v>14</v>
      </c>
      <c r="G1014" s="8">
        <f t="shared" si="14"/>
        <v>3500</v>
      </c>
      <c r="H1014" s="10"/>
      <c r="I1014" s="17">
        <v>1</v>
      </c>
      <c r="J1014" s="17" t="s">
        <v>1601</v>
      </c>
      <c r="K1014" s="11">
        <v>45278</v>
      </c>
      <c r="L1014" s="11"/>
      <c r="M1014" t="e">
        <f>CONCATENATE(B1014,#REF!,C1014,D1014,E1014,#REF!)</f>
        <v>#REF!</v>
      </c>
      <c r="N1014" s="12" t="s">
        <v>1602</v>
      </c>
      <c r="O1014" s="13" t="str">
        <f>IFERROR(IF(C1014="","",VLOOKUP(TRIM(C1014),[2]Ñ!$A$1:$B$43,2,FALSE)),TRIM(C1014))</f>
        <v>MONTOYA</v>
      </c>
      <c r="P1014" s="13" t="str">
        <f>IFERROR(IF(D1014="","",VLOOKUP(TRIM(D1014),[2]Ñ!$A$1:$B$43,2,FALSE)),TRIM(D1014))</f>
        <v>MONTOYA</v>
      </c>
      <c r="Q1014" s="14" t="str">
        <f>A1014</f>
        <v>2049</v>
      </c>
      <c r="R1014" s="15" t="str">
        <f t="shared" si="13"/>
        <v>GABRIEL MONTOYA MONTOYA</v>
      </c>
      <c r="S1014" s="16" t="str">
        <f>CONCATENATE("APOYO A PEQUEÑOS PRODUCTORES AFECTADOS POR SINIESTROS AGROPECUARIOS (PAPPASA) 2023 - MUNICIPIO: ",B1014,".")</f>
        <v>APOYO A PEQUEÑOS PRODUCTORES AFECTADOS POR SINIESTROS AGROPECUARIOS (PAPPASA) 2023 - MUNICIPIO: CEDRAL.</v>
      </c>
    </row>
    <row r="1015" spans="1:19" ht="21" customHeight="1" x14ac:dyDescent="0.25">
      <c r="A1015" s="4" t="s">
        <v>1629</v>
      </c>
      <c r="B1015" s="5" t="s">
        <v>1624</v>
      </c>
      <c r="C1015" s="6" t="s">
        <v>76</v>
      </c>
      <c r="D1015" s="6" t="s">
        <v>1630</v>
      </c>
      <c r="E1015" s="6" t="s">
        <v>81</v>
      </c>
      <c r="F1015" s="7">
        <v>13</v>
      </c>
      <c r="G1015" s="8">
        <f t="shared" si="14"/>
        <v>3250</v>
      </c>
      <c r="H1015" s="10"/>
      <c r="I1015" s="17">
        <v>1</v>
      </c>
      <c r="J1015" s="17" t="s">
        <v>1601</v>
      </c>
      <c r="K1015" s="11">
        <v>45278</v>
      </c>
      <c r="L1015" s="11"/>
      <c r="M1015" t="e">
        <f>CONCATENATE(B1015,#REF!,C1015,D1015,E1015,#REF!)</f>
        <v>#REF!</v>
      </c>
      <c r="N1015" s="12" t="s">
        <v>1602</v>
      </c>
      <c r="O1015" s="13" t="str">
        <f>IFERROR(IF(C1015="","",VLOOKUP(TRIM(C1015),[2]Ñ!$A$1:$B$43,2,FALSE)),TRIM(C1015))</f>
        <v>MONTOYA</v>
      </c>
      <c r="P1015" s="13" t="str">
        <f>IFERROR(IF(D1015="","",VLOOKUP(TRIM(D1015),[2]Ñ!$A$1:$B$43,2,FALSE)),TRIM(D1015))</f>
        <v>SANDOVAL</v>
      </c>
      <c r="Q1015" s="14" t="str">
        <f>A1015</f>
        <v>2050</v>
      </c>
      <c r="R1015" s="15" t="str">
        <f t="shared" si="13"/>
        <v>FRANCISCO MONTOYA SANDOVAL</v>
      </c>
      <c r="S1015" s="16" t="str">
        <f>CONCATENATE("APOYO A PEQUEÑOS PRODUCTORES AFECTADOS POR SINIESTROS AGROPECUARIOS (PAPPASA) 2023 - MUNICIPIO: ",B1015,".")</f>
        <v>APOYO A PEQUEÑOS PRODUCTORES AFECTADOS POR SINIESTROS AGROPECUARIOS (PAPPASA) 2023 - MUNICIPIO: CEDRAL.</v>
      </c>
    </row>
    <row r="1016" spans="1:19" ht="21" customHeight="1" x14ac:dyDescent="0.25">
      <c r="A1016" s="4" t="s">
        <v>1631</v>
      </c>
      <c r="B1016" s="5" t="s">
        <v>1624</v>
      </c>
      <c r="C1016" s="6" t="s">
        <v>21</v>
      </c>
      <c r="D1016" s="6" t="s">
        <v>112</v>
      </c>
      <c r="E1016" s="6" t="s">
        <v>29</v>
      </c>
      <c r="F1016" s="7">
        <v>23</v>
      </c>
      <c r="G1016" s="8">
        <f t="shared" si="14"/>
        <v>5750</v>
      </c>
      <c r="H1016" s="10"/>
      <c r="I1016" s="17">
        <v>1</v>
      </c>
      <c r="J1016" s="17" t="s">
        <v>1601</v>
      </c>
      <c r="K1016" s="11">
        <v>45278</v>
      </c>
      <c r="L1016" s="11"/>
      <c r="M1016" t="e">
        <f>CONCATENATE(B1016,#REF!,C1016,D1016,E1016,#REF!)</f>
        <v>#REF!</v>
      </c>
      <c r="N1016" s="12" t="s">
        <v>1602</v>
      </c>
      <c r="O1016" s="13" t="str">
        <f>IFERROR(IF(C1016="","",VLOOKUP(TRIM(C1016),[2]Ñ!$A$1:$B$43,2,FALSE)),TRIM(C1016))</f>
        <v>MARTINEZ</v>
      </c>
      <c r="P1016" s="13" t="str">
        <f>IFERROR(IF(D1016="","",VLOOKUP(TRIM(D1016),[2]Ñ!$A$1:$B$43,2,FALSE)),TRIM(D1016))</f>
        <v>MENDOZA</v>
      </c>
      <c r="Q1016" s="14" t="str">
        <f>A1016</f>
        <v>2051</v>
      </c>
      <c r="R1016" s="15" t="str">
        <f t="shared" si="13"/>
        <v>ANDRES MARTINEZ MENDOZA</v>
      </c>
      <c r="S1016" s="16" t="str">
        <f>CONCATENATE("APOYO A PEQUEÑOS PRODUCTORES AFECTADOS POR SINIESTROS AGROPECUARIOS (PAPPASA) 2023 - MUNICIPIO: ",B1016,".")</f>
        <v>APOYO A PEQUEÑOS PRODUCTORES AFECTADOS POR SINIESTROS AGROPECUARIOS (PAPPASA) 2023 - MUNICIPIO: CEDRAL.</v>
      </c>
    </row>
    <row r="1017" spans="1:19" ht="21" customHeight="1" x14ac:dyDescent="0.25">
      <c r="A1017" s="4" t="s">
        <v>1632</v>
      </c>
      <c r="B1017" s="5" t="s">
        <v>1624</v>
      </c>
      <c r="C1017" s="6" t="s">
        <v>85</v>
      </c>
      <c r="D1017" s="6" t="s">
        <v>213</v>
      </c>
      <c r="E1017" s="6" t="s">
        <v>1607</v>
      </c>
      <c r="F1017" s="7">
        <v>16</v>
      </c>
      <c r="G1017" s="8">
        <f t="shared" si="14"/>
        <v>4000</v>
      </c>
      <c r="H1017" s="10"/>
      <c r="I1017" s="17">
        <v>1</v>
      </c>
      <c r="J1017" s="17" t="s">
        <v>1601</v>
      </c>
      <c r="K1017" s="11">
        <v>45278</v>
      </c>
      <c r="L1017" s="11"/>
      <c r="M1017" t="e">
        <f>CONCATENATE(B1017,#REF!,C1017,D1017,E1017,#REF!)</f>
        <v>#REF!</v>
      </c>
      <c r="N1017" s="12" t="s">
        <v>1602</v>
      </c>
      <c r="O1017" s="13" t="str">
        <f>IFERROR(IF(C1017="","",VLOOKUP(TRIM(C1017),[2]Ñ!$A$1:$B$43,2,FALSE)),TRIM(C1017))</f>
        <v>YAÑEZ</v>
      </c>
      <c r="P1017" s="13" t="str">
        <f>IFERROR(IF(D1017="","",VLOOKUP(TRIM(D1017),[2]Ñ!$A$1:$B$43,2,FALSE)),TRIM(D1017))</f>
        <v>VELAZQUEZ</v>
      </c>
      <c r="Q1017" s="14" t="str">
        <f>A1017</f>
        <v>2052</v>
      </c>
      <c r="R1017" s="15" t="str">
        <f t="shared" si="13"/>
        <v>MARGARITO YAÑEZ VELAZQUEZ</v>
      </c>
      <c r="S1017" s="16" t="str">
        <f>CONCATENATE("APOYO A PEQUEÑOS PRODUCTORES AFECTADOS POR SINIESTROS AGROPECUARIOS (PAPPASA) 2023 - MUNICIPIO: ",B1017,".")</f>
        <v>APOYO A PEQUEÑOS PRODUCTORES AFECTADOS POR SINIESTROS AGROPECUARIOS (PAPPASA) 2023 - MUNICIPIO: CEDRAL.</v>
      </c>
    </row>
    <row r="1018" spans="1:19" ht="21" customHeight="1" x14ac:dyDescent="0.25">
      <c r="A1018" s="4" t="s">
        <v>1633</v>
      </c>
      <c r="B1018" s="5" t="s">
        <v>1624</v>
      </c>
      <c r="C1018" s="6" t="s">
        <v>76</v>
      </c>
      <c r="D1018" s="6" t="s">
        <v>1630</v>
      </c>
      <c r="E1018" s="6" t="s">
        <v>119</v>
      </c>
      <c r="F1018" s="7">
        <v>39</v>
      </c>
      <c r="G1018" s="8">
        <f t="shared" si="14"/>
        <v>9750</v>
      </c>
      <c r="H1018" s="10"/>
      <c r="I1018" s="17">
        <v>1</v>
      </c>
      <c r="J1018" s="17" t="s">
        <v>1601</v>
      </c>
      <c r="K1018" s="11">
        <v>45278</v>
      </c>
      <c r="L1018" s="11"/>
      <c r="M1018" t="e">
        <f>CONCATENATE(B1018,#REF!,C1018,D1018,E1018,#REF!)</f>
        <v>#REF!</v>
      </c>
      <c r="N1018" s="12" t="s">
        <v>1602</v>
      </c>
      <c r="O1018" s="13" t="str">
        <f>IFERROR(IF(C1018="","",VLOOKUP(TRIM(C1018),[2]Ñ!$A$1:$B$43,2,FALSE)),TRIM(C1018))</f>
        <v>MONTOYA</v>
      </c>
      <c r="P1018" s="13" t="str">
        <f>IFERROR(IF(D1018="","",VLOOKUP(TRIM(D1018),[2]Ñ!$A$1:$B$43,2,FALSE)),TRIM(D1018))</f>
        <v>SANDOVAL</v>
      </c>
      <c r="Q1018" s="14" t="str">
        <f>A1018</f>
        <v>2053</v>
      </c>
      <c r="R1018" s="15" t="str">
        <f t="shared" si="13"/>
        <v>GABRIEL MONTOYA SANDOVAL</v>
      </c>
      <c r="S1018" s="16" t="str">
        <f>CONCATENATE("APOYO A PEQUEÑOS PRODUCTORES AFECTADOS POR SINIESTROS AGROPECUARIOS (PAPPASA) 2023 - MUNICIPIO: ",B1018,".")</f>
        <v>APOYO A PEQUEÑOS PRODUCTORES AFECTADOS POR SINIESTROS AGROPECUARIOS (PAPPASA) 2023 - MUNICIPIO: CEDRAL.</v>
      </c>
    </row>
    <row r="1019" spans="1:19" ht="21" customHeight="1" x14ac:dyDescent="0.25">
      <c r="A1019" s="4" t="s">
        <v>1634</v>
      </c>
      <c r="B1019" s="5" t="s">
        <v>1624</v>
      </c>
      <c r="C1019" s="6" t="s">
        <v>169</v>
      </c>
      <c r="D1019" s="6" t="s">
        <v>273</v>
      </c>
      <c r="E1019" s="6" t="s">
        <v>1635</v>
      </c>
      <c r="F1019" s="7">
        <v>26</v>
      </c>
      <c r="G1019" s="8">
        <f t="shared" si="14"/>
        <v>6500</v>
      </c>
      <c r="H1019" s="10"/>
      <c r="I1019" s="17">
        <v>1</v>
      </c>
      <c r="J1019" s="17" t="s">
        <v>1601</v>
      </c>
      <c r="K1019" s="11">
        <v>45278</v>
      </c>
      <c r="L1019" s="11"/>
      <c r="M1019" t="e">
        <f>CONCATENATE(B1019,#REF!,C1019,D1019,E1019,#REF!)</f>
        <v>#REF!</v>
      </c>
      <c r="N1019" s="12" t="s">
        <v>1602</v>
      </c>
      <c r="O1019" s="13" t="str">
        <f>IFERROR(IF(C1019="","",VLOOKUP(TRIM(C1019),[2]Ñ!$A$1:$B$43,2,FALSE)),TRIM(C1019))</f>
        <v>GONZALEZ</v>
      </c>
      <c r="P1019" s="13" t="str">
        <f>IFERROR(IF(D1019="","",VLOOKUP(TRIM(D1019),[2]Ñ!$A$1:$B$43,2,FALSE)),TRIM(D1019))</f>
        <v>VAZQUEZ</v>
      </c>
      <c r="Q1019" s="14" t="str">
        <f>A1019</f>
        <v>2054</v>
      </c>
      <c r="R1019" s="15" t="str">
        <f t="shared" si="13"/>
        <v>JESUS GUADALUPE GONZALEZ VAZQUEZ</v>
      </c>
      <c r="S1019" s="16" t="str">
        <f>CONCATENATE("APOYO A PEQUEÑOS PRODUCTORES AFECTADOS POR SINIESTROS AGROPECUARIOS (PAPPASA) 2023 - MUNICIPIO: ",B1019,".")</f>
        <v>APOYO A PEQUEÑOS PRODUCTORES AFECTADOS POR SINIESTROS AGROPECUARIOS (PAPPASA) 2023 - MUNICIPIO: CEDRAL.</v>
      </c>
    </row>
    <row r="1020" spans="1:19" ht="21" customHeight="1" x14ac:dyDescent="0.25">
      <c r="A1020" s="4" t="s">
        <v>1636</v>
      </c>
      <c r="B1020" s="5" t="s">
        <v>1624</v>
      </c>
      <c r="C1020" s="6" t="s">
        <v>1149</v>
      </c>
      <c r="D1020" s="6" t="s">
        <v>923</v>
      </c>
      <c r="E1020" s="6" t="s">
        <v>498</v>
      </c>
      <c r="F1020" s="7">
        <v>33</v>
      </c>
      <c r="G1020" s="8">
        <f t="shared" si="14"/>
        <v>8250</v>
      </c>
      <c r="H1020" s="10"/>
      <c r="I1020" s="17">
        <v>1</v>
      </c>
      <c r="J1020" s="17" t="s">
        <v>1601</v>
      </c>
      <c r="K1020" s="11">
        <v>45278</v>
      </c>
      <c r="L1020" s="11"/>
      <c r="M1020" t="e">
        <f>CONCATENATE(B1020,#REF!,C1020,D1020,E1020,#REF!)</f>
        <v>#REF!</v>
      </c>
      <c r="N1020" s="12" t="s">
        <v>1602</v>
      </c>
      <c r="O1020" s="13" t="str">
        <f>IFERROR(IF(C1020="","",VLOOKUP(TRIM(C1020),[2]Ñ!$A$1:$B$43,2,FALSE)),TRIM(C1020))</f>
        <v>OLIVA</v>
      </c>
      <c r="P1020" s="13" t="str">
        <f>IFERROR(IF(D1020="","",VLOOKUP(TRIM(D1020),[2]Ñ!$A$1:$B$43,2,FALSE)),TRIM(D1020))</f>
        <v>BARRON</v>
      </c>
      <c r="Q1020" s="14" t="str">
        <f>A1020</f>
        <v>2055</v>
      </c>
      <c r="R1020" s="15" t="str">
        <f t="shared" si="13"/>
        <v>MIGUEL OLIVA BARRON</v>
      </c>
      <c r="S1020" s="16" t="str">
        <f>CONCATENATE("APOYO A PEQUEÑOS PRODUCTORES AFECTADOS POR SINIESTROS AGROPECUARIOS (PAPPASA) 2023 - MUNICIPIO: ",B1020,".")</f>
        <v>APOYO A PEQUEÑOS PRODUCTORES AFECTADOS POR SINIESTROS AGROPECUARIOS (PAPPASA) 2023 - MUNICIPIO: CEDRAL.</v>
      </c>
    </row>
    <row r="1021" spans="1:19" ht="21" customHeight="1" x14ac:dyDescent="0.25">
      <c r="A1021" s="4" t="s">
        <v>1637</v>
      </c>
      <c r="B1021" s="5" t="s">
        <v>1624</v>
      </c>
      <c r="C1021" s="6" t="s">
        <v>1638</v>
      </c>
      <c r="D1021" s="6" t="s">
        <v>802</v>
      </c>
      <c r="E1021" s="6" t="s">
        <v>1639</v>
      </c>
      <c r="F1021" s="7">
        <v>14</v>
      </c>
      <c r="G1021" s="8">
        <f t="shared" si="14"/>
        <v>3500</v>
      </c>
      <c r="H1021" s="10"/>
      <c r="I1021" s="17">
        <v>1</v>
      </c>
      <c r="J1021" s="17" t="s">
        <v>1601</v>
      </c>
      <c r="K1021" s="11">
        <v>45278</v>
      </c>
      <c r="L1021" s="11"/>
      <c r="M1021" t="e">
        <f>CONCATENATE(B1021,#REF!,C1021,D1021,E1021,#REF!)</f>
        <v>#REF!</v>
      </c>
      <c r="N1021" s="12" t="s">
        <v>1602</v>
      </c>
      <c r="O1021" s="13" t="str">
        <f>IFERROR(IF(C1021="","",VLOOKUP(TRIM(C1021),[2]Ñ!$A$1:$B$43,2,FALSE)),TRIM(C1021))</f>
        <v>ARZOLA</v>
      </c>
      <c r="P1021" s="13" t="str">
        <f>IFERROR(IF(D1021="","",VLOOKUP(TRIM(D1021),[2]Ñ!$A$1:$B$43,2,FALSE)),TRIM(D1021))</f>
        <v>LUNA</v>
      </c>
      <c r="Q1021" s="14" t="str">
        <f>A1021</f>
        <v>2056</v>
      </c>
      <c r="R1021" s="15" t="str">
        <f t="shared" si="13"/>
        <v>PABLA ARZOLA LUNA</v>
      </c>
      <c r="S1021" s="16" t="str">
        <f>CONCATENATE("APOYO A PEQUEÑOS PRODUCTORES AFECTADOS POR SINIESTROS AGROPECUARIOS (PAPPASA) 2023 - MUNICIPIO: ",B1021,".")</f>
        <v>APOYO A PEQUEÑOS PRODUCTORES AFECTADOS POR SINIESTROS AGROPECUARIOS (PAPPASA) 2023 - MUNICIPIO: CEDRAL.</v>
      </c>
    </row>
    <row r="1022" spans="1:19" ht="21" customHeight="1" x14ac:dyDescent="0.25">
      <c r="A1022" s="4" t="s">
        <v>1640</v>
      </c>
      <c r="B1022" s="5" t="s">
        <v>1624</v>
      </c>
      <c r="C1022" s="6" t="s">
        <v>151</v>
      </c>
      <c r="D1022" s="6" t="s">
        <v>1641</v>
      </c>
      <c r="E1022" s="6" t="s">
        <v>1642</v>
      </c>
      <c r="F1022" s="7">
        <v>31</v>
      </c>
      <c r="G1022" s="8">
        <f t="shared" si="14"/>
        <v>7750</v>
      </c>
      <c r="H1022" s="10"/>
      <c r="I1022" s="17">
        <v>1</v>
      </c>
      <c r="J1022" s="17" t="s">
        <v>1601</v>
      </c>
      <c r="K1022" s="11">
        <v>45278</v>
      </c>
      <c r="L1022" s="11"/>
      <c r="M1022" t="e">
        <f>CONCATENATE(B1022,#REF!,C1022,D1022,E1022,#REF!)</f>
        <v>#REF!</v>
      </c>
      <c r="N1022" s="12" t="s">
        <v>1602</v>
      </c>
      <c r="O1022" s="13" t="str">
        <f>IFERROR(IF(C1022="","",VLOOKUP(TRIM(C1022),[2]Ñ!$A$1:$B$43,2,FALSE)),TRIM(C1022))</f>
        <v>CORDOVA</v>
      </c>
      <c r="P1022" s="13" t="str">
        <f>IFERROR(IF(D1022="","",VLOOKUP(TRIM(D1022),[2]Ñ!$A$1:$B$43,2,FALSE)),TRIM(D1022))</f>
        <v>DE LEON</v>
      </c>
      <c r="Q1022" s="14" t="str">
        <f>A1022</f>
        <v>2057</v>
      </c>
      <c r="R1022" s="15" t="str">
        <f t="shared" si="13"/>
        <v>ANISETO CORDOVA DE LEON</v>
      </c>
      <c r="S1022" s="16" t="str">
        <f>CONCATENATE("APOYO A PEQUEÑOS PRODUCTORES AFECTADOS POR SINIESTROS AGROPECUARIOS (PAPPASA) 2023 - MUNICIPIO: ",B1022,".")</f>
        <v>APOYO A PEQUEÑOS PRODUCTORES AFECTADOS POR SINIESTROS AGROPECUARIOS (PAPPASA) 2023 - MUNICIPIO: CEDRAL.</v>
      </c>
    </row>
    <row r="1023" spans="1:19" ht="21" customHeight="1" x14ac:dyDescent="0.25">
      <c r="A1023" s="4" t="s">
        <v>1643</v>
      </c>
      <c r="B1023" s="5" t="s">
        <v>1624</v>
      </c>
      <c r="C1023" s="6" t="s">
        <v>764</v>
      </c>
      <c r="D1023" s="6" t="s">
        <v>1641</v>
      </c>
      <c r="E1023" s="6" t="s">
        <v>598</v>
      </c>
      <c r="F1023" s="7">
        <v>18</v>
      </c>
      <c r="G1023" s="8">
        <f t="shared" si="14"/>
        <v>4500</v>
      </c>
      <c r="H1023" s="10"/>
      <c r="I1023" s="17">
        <v>1</v>
      </c>
      <c r="J1023" s="17" t="s">
        <v>1601</v>
      </c>
      <c r="K1023" s="11">
        <v>45278</v>
      </c>
      <c r="L1023" s="11"/>
      <c r="M1023" t="e">
        <f>CONCATENATE(B1023,#REF!,C1023,D1023,E1023,#REF!)</f>
        <v>#REF!</v>
      </c>
      <c r="N1023" s="12" t="s">
        <v>1602</v>
      </c>
      <c r="O1023" s="13" t="str">
        <f>IFERROR(IF(C1023="","",VLOOKUP(TRIM(C1023),[2]Ñ!$A$1:$B$43,2,FALSE)),TRIM(C1023))</f>
        <v>ORTEGA</v>
      </c>
      <c r="P1023" s="13" t="str">
        <f>IFERROR(IF(D1023="","",VLOOKUP(TRIM(D1023),[2]Ñ!$A$1:$B$43,2,FALSE)),TRIM(D1023))</f>
        <v>DE LEON</v>
      </c>
      <c r="Q1023" s="14" t="str">
        <f>A1023</f>
        <v>2058</v>
      </c>
      <c r="R1023" s="15" t="str">
        <f t="shared" si="13"/>
        <v>EDUARDO ORTEGA DE LEON</v>
      </c>
      <c r="S1023" s="16" t="str">
        <f>CONCATENATE("APOYO A PEQUEÑOS PRODUCTORES AFECTADOS POR SINIESTROS AGROPECUARIOS (PAPPASA) 2023 - MUNICIPIO: ",B1023,".")</f>
        <v>APOYO A PEQUEÑOS PRODUCTORES AFECTADOS POR SINIESTROS AGROPECUARIOS (PAPPASA) 2023 - MUNICIPIO: CEDRAL.</v>
      </c>
    </row>
    <row r="1024" spans="1:19" ht="21" customHeight="1" x14ac:dyDescent="0.25">
      <c r="A1024" s="4" t="s">
        <v>1644</v>
      </c>
      <c r="B1024" s="5" t="s">
        <v>1624</v>
      </c>
      <c r="C1024" s="6" t="s">
        <v>764</v>
      </c>
      <c r="D1024" s="6" t="s">
        <v>59</v>
      </c>
      <c r="E1024" s="6" t="s">
        <v>1645</v>
      </c>
      <c r="F1024" s="7">
        <v>12</v>
      </c>
      <c r="G1024" s="8">
        <f t="shared" si="14"/>
        <v>3000</v>
      </c>
      <c r="H1024" s="10"/>
      <c r="I1024" s="17">
        <v>1</v>
      </c>
      <c r="J1024" s="17" t="s">
        <v>1601</v>
      </c>
      <c r="K1024" s="11">
        <v>45278</v>
      </c>
      <c r="L1024" s="11"/>
      <c r="M1024" t="e">
        <f>CONCATENATE(B1024,#REF!,C1024,D1024,E1024,#REF!)</f>
        <v>#REF!</v>
      </c>
      <c r="N1024" s="12" t="s">
        <v>1602</v>
      </c>
      <c r="O1024" s="13" t="str">
        <f>IFERROR(IF(C1024="","",VLOOKUP(TRIM(C1024),[2]Ñ!$A$1:$B$43,2,FALSE)),TRIM(C1024))</f>
        <v>ORTEGA</v>
      </c>
      <c r="P1024" s="13" t="str">
        <f>IFERROR(IF(D1024="","",VLOOKUP(TRIM(D1024),[2]Ñ!$A$1:$B$43,2,FALSE)),TRIM(D1024))</f>
        <v>HERNANDEZ</v>
      </c>
      <c r="Q1024" s="14" t="str">
        <f>A1024</f>
        <v>2059</v>
      </c>
      <c r="R1024" s="15" t="str">
        <f t="shared" si="13"/>
        <v>ATILANO ORTEGA HERNANDEZ</v>
      </c>
      <c r="S1024" s="16" t="str">
        <f>CONCATENATE("APOYO A PEQUEÑOS PRODUCTORES AFECTADOS POR SINIESTROS AGROPECUARIOS (PAPPASA) 2023 - MUNICIPIO: ",B1024,".")</f>
        <v>APOYO A PEQUEÑOS PRODUCTORES AFECTADOS POR SINIESTROS AGROPECUARIOS (PAPPASA) 2023 - MUNICIPIO: CEDRAL.</v>
      </c>
    </row>
    <row r="1025" spans="1:19" ht="21" customHeight="1" x14ac:dyDescent="0.25">
      <c r="A1025" s="4" t="s">
        <v>1646</v>
      </c>
      <c r="B1025" s="5" t="s">
        <v>1624</v>
      </c>
      <c r="C1025" s="6" t="s">
        <v>99</v>
      </c>
      <c r="D1025" s="6" t="s">
        <v>764</v>
      </c>
      <c r="E1025" s="6" t="s">
        <v>470</v>
      </c>
      <c r="F1025" s="7">
        <v>44</v>
      </c>
      <c r="G1025" s="8">
        <f t="shared" si="14"/>
        <v>11000</v>
      </c>
      <c r="H1025" s="10"/>
      <c r="I1025" s="17">
        <v>1</v>
      </c>
      <c r="J1025" s="17" t="s">
        <v>1601</v>
      </c>
      <c r="K1025" s="11">
        <v>45278</v>
      </c>
      <c r="L1025" s="11"/>
      <c r="M1025" t="e">
        <f>CONCATENATE(B1025,#REF!,C1025,D1025,E1025,#REF!)</f>
        <v>#REF!</v>
      </c>
      <c r="N1025" s="12" t="s">
        <v>1602</v>
      </c>
      <c r="O1025" s="13" t="str">
        <f>IFERROR(IF(C1025="","",VLOOKUP(TRIM(C1025),[2]Ñ!$A$1:$B$43,2,FALSE)),TRIM(C1025))</f>
        <v>TORRES</v>
      </c>
      <c r="P1025" s="13" t="str">
        <f>IFERROR(IF(D1025="","",VLOOKUP(TRIM(D1025),[2]Ñ!$A$1:$B$43,2,FALSE)),TRIM(D1025))</f>
        <v>ORTEGA</v>
      </c>
      <c r="Q1025" s="14" t="str">
        <f>A1025</f>
        <v>2060</v>
      </c>
      <c r="R1025" s="15" t="str">
        <f t="shared" si="13"/>
        <v>ISMAEL TORRES ORTEGA</v>
      </c>
      <c r="S1025" s="16" t="str">
        <f>CONCATENATE("APOYO A PEQUEÑOS PRODUCTORES AFECTADOS POR SINIESTROS AGROPECUARIOS (PAPPASA) 2023 - MUNICIPIO: ",B1025,".")</f>
        <v>APOYO A PEQUEÑOS PRODUCTORES AFECTADOS POR SINIESTROS AGROPECUARIOS (PAPPASA) 2023 - MUNICIPIO: CEDRAL.</v>
      </c>
    </row>
    <row r="1026" spans="1:19" ht="21" customHeight="1" x14ac:dyDescent="0.25">
      <c r="A1026" s="4" t="s">
        <v>1647</v>
      </c>
      <c r="B1026" s="5" t="s">
        <v>1624</v>
      </c>
      <c r="C1026" s="6" t="s">
        <v>764</v>
      </c>
      <c r="D1026" s="6" t="s">
        <v>287</v>
      </c>
      <c r="E1026" s="6" t="s">
        <v>1648</v>
      </c>
      <c r="F1026" s="7">
        <v>14</v>
      </c>
      <c r="G1026" s="8">
        <f t="shared" si="14"/>
        <v>3500</v>
      </c>
      <c r="H1026" s="10"/>
      <c r="I1026" s="17">
        <v>1</v>
      </c>
      <c r="J1026" s="17" t="s">
        <v>1601</v>
      </c>
      <c r="K1026" s="11">
        <v>45278</v>
      </c>
      <c r="L1026" s="11"/>
      <c r="M1026" t="e">
        <f>CONCATENATE(B1026,#REF!,C1026,D1026,E1026,#REF!)</f>
        <v>#REF!</v>
      </c>
      <c r="N1026" s="12" t="s">
        <v>1602</v>
      </c>
      <c r="O1026" s="13" t="str">
        <f>IFERROR(IF(C1026="","",VLOOKUP(TRIM(C1026),[2]Ñ!$A$1:$B$43,2,FALSE)),TRIM(C1026))</f>
        <v>ORTEGA</v>
      </c>
      <c r="P1026" s="13" t="str">
        <f>IFERROR(IF(D1026="","",VLOOKUP(TRIM(D1026),[2]Ñ!$A$1:$B$43,2,FALSE)),TRIM(D1026))</f>
        <v>ALVARADO</v>
      </c>
      <c r="Q1026" s="14" t="str">
        <f>A1026</f>
        <v>2061</v>
      </c>
      <c r="R1026" s="15" t="str">
        <f t="shared" si="13"/>
        <v>SERGIO ALEJANDRO ORTEGA ALVARADO</v>
      </c>
      <c r="S1026" s="16" t="str">
        <f>CONCATENATE("APOYO A PEQUEÑOS PRODUCTORES AFECTADOS POR SINIESTROS AGROPECUARIOS (PAPPASA) 2023 - MUNICIPIO: ",B1026,".")</f>
        <v>APOYO A PEQUEÑOS PRODUCTORES AFECTADOS POR SINIESTROS AGROPECUARIOS (PAPPASA) 2023 - MUNICIPIO: CEDRAL.</v>
      </c>
    </row>
    <row r="1027" spans="1:19" ht="21" customHeight="1" x14ac:dyDescent="0.25">
      <c r="A1027" s="4" t="s">
        <v>1649</v>
      </c>
      <c r="B1027" s="5" t="s">
        <v>1624</v>
      </c>
      <c r="C1027" s="6" t="s">
        <v>1650</v>
      </c>
      <c r="D1027" s="6" t="s">
        <v>59</v>
      </c>
      <c r="E1027" s="6" t="s">
        <v>77</v>
      </c>
      <c r="F1027" s="7">
        <v>50</v>
      </c>
      <c r="G1027" s="8">
        <f t="shared" si="14"/>
        <v>12500</v>
      </c>
      <c r="H1027" s="10"/>
      <c r="I1027" s="17">
        <v>1</v>
      </c>
      <c r="J1027" s="17" t="s">
        <v>1601</v>
      </c>
      <c r="K1027" s="11">
        <v>45278</v>
      </c>
      <c r="L1027" s="11"/>
      <c r="M1027" t="e">
        <f>CONCATENATE(B1027,#REF!,C1027,D1027,E1027,#REF!)</f>
        <v>#REF!</v>
      </c>
      <c r="N1027" s="12" t="s">
        <v>1602</v>
      </c>
      <c r="O1027" s="13" t="str">
        <f>IFERROR(IF(C1027="","",VLOOKUP(TRIM(C1027),[2]Ñ!$A$1:$B$43,2,FALSE)),TRIM(C1027))</f>
        <v>SAUCEDA</v>
      </c>
      <c r="P1027" s="13" t="str">
        <f>IFERROR(IF(D1027="","",VLOOKUP(TRIM(D1027),[2]Ñ!$A$1:$B$43,2,FALSE)),TRIM(D1027))</f>
        <v>HERNANDEZ</v>
      </c>
      <c r="Q1027" s="14" t="str">
        <f>A1027</f>
        <v>2062</v>
      </c>
      <c r="R1027" s="15" t="str">
        <f t="shared" si="13"/>
        <v>JOSE SAUCEDA HERNANDEZ</v>
      </c>
      <c r="S1027" s="16" t="str">
        <f>CONCATENATE("APOYO A PEQUEÑOS PRODUCTORES AFECTADOS POR SINIESTROS AGROPECUARIOS (PAPPASA) 2023 - MUNICIPIO: ",B1027,".")</f>
        <v>APOYO A PEQUEÑOS PRODUCTORES AFECTADOS POR SINIESTROS AGROPECUARIOS (PAPPASA) 2023 - MUNICIPIO: CEDRAL.</v>
      </c>
    </row>
    <row r="1028" spans="1:19" ht="21" customHeight="1" x14ac:dyDescent="0.25">
      <c r="A1028" s="4" t="s">
        <v>1651</v>
      </c>
      <c r="B1028" s="5" t="s">
        <v>1624</v>
      </c>
      <c r="C1028" s="6" t="s">
        <v>932</v>
      </c>
      <c r="D1028" s="6" t="s">
        <v>802</v>
      </c>
      <c r="E1028" s="6" t="s">
        <v>1041</v>
      </c>
      <c r="F1028" s="7">
        <v>17</v>
      </c>
      <c r="G1028" s="8">
        <f t="shared" si="14"/>
        <v>4250</v>
      </c>
      <c r="H1028" s="10"/>
      <c r="I1028" s="17">
        <v>1</v>
      </c>
      <c r="J1028" s="17" t="s">
        <v>1601</v>
      </c>
      <c r="K1028" s="11">
        <v>45278</v>
      </c>
      <c r="L1028" s="11"/>
      <c r="M1028" t="e">
        <f>CONCATENATE(B1028,#REF!,C1028,D1028,E1028,#REF!)</f>
        <v>#REF!</v>
      </c>
      <c r="N1028" s="12" t="s">
        <v>1602</v>
      </c>
      <c r="O1028" s="13" t="str">
        <f>IFERROR(IF(C1028="","",VLOOKUP(TRIM(C1028),[2]Ñ!$A$1:$B$43,2,FALSE)),TRIM(C1028))</f>
        <v>SAUCEDO</v>
      </c>
      <c r="P1028" s="13" t="str">
        <f>IFERROR(IF(D1028="","",VLOOKUP(TRIM(D1028),[2]Ñ!$A$1:$B$43,2,FALSE)),TRIM(D1028))</f>
        <v>LUNA</v>
      </c>
      <c r="Q1028" s="14" t="str">
        <f>A1028</f>
        <v>2063</v>
      </c>
      <c r="R1028" s="15" t="str">
        <f t="shared" si="13"/>
        <v>EMILIANO SAUCEDO LUNA</v>
      </c>
      <c r="S1028" s="16" t="str">
        <f>CONCATENATE("APOYO A PEQUEÑOS PRODUCTORES AFECTADOS POR SINIESTROS AGROPECUARIOS (PAPPASA) 2023 - MUNICIPIO: ",B1028,".")</f>
        <v>APOYO A PEQUEÑOS PRODUCTORES AFECTADOS POR SINIESTROS AGROPECUARIOS (PAPPASA) 2023 - MUNICIPIO: CEDRAL.</v>
      </c>
    </row>
    <row r="1029" spans="1:19" ht="21" customHeight="1" x14ac:dyDescent="0.25">
      <c r="A1029" s="4" t="s">
        <v>1652</v>
      </c>
      <c r="B1029" s="5" t="s">
        <v>1624</v>
      </c>
      <c r="C1029" s="6" t="s">
        <v>162</v>
      </c>
      <c r="D1029" s="6" t="s">
        <v>99</v>
      </c>
      <c r="E1029" s="6" t="s">
        <v>1653</v>
      </c>
      <c r="F1029" s="7">
        <v>28</v>
      </c>
      <c r="G1029" s="8">
        <f t="shared" si="14"/>
        <v>7000</v>
      </c>
      <c r="H1029" s="10"/>
      <c r="I1029" s="17">
        <v>1</v>
      </c>
      <c r="J1029" s="17" t="s">
        <v>1601</v>
      </c>
      <c r="K1029" s="11">
        <v>45278</v>
      </c>
      <c r="L1029" s="11"/>
      <c r="M1029" t="e">
        <f>CONCATENATE(B1029,#REF!,C1029,D1029,E1029,#REF!)</f>
        <v>#REF!</v>
      </c>
      <c r="N1029" s="12" t="s">
        <v>1602</v>
      </c>
      <c r="O1029" s="13" t="str">
        <f>IFERROR(IF(C1029="","",VLOOKUP(TRIM(C1029),[2]Ñ!$A$1:$B$43,2,FALSE)),TRIM(C1029))</f>
        <v>LOPEZ</v>
      </c>
      <c r="P1029" s="13" t="str">
        <f>IFERROR(IF(D1029="","",VLOOKUP(TRIM(D1029),[2]Ñ!$A$1:$B$43,2,FALSE)),TRIM(D1029))</f>
        <v>TORRES</v>
      </c>
      <c r="Q1029" s="14" t="str">
        <f>A1029</f>
        <v>2064</v>
      </c>
      <c r="R1029" s="15" t="str">
        <f t="shared" si="13"/>
        <v>JORGE LUIS LOPEZ TORRES</v>
      </c>
      <c r="S1029" s="16" t="str">
        <f>CONCATENATE("APOYO A PEQUEÑOS PRODUCTORES AFECTADOS POR SINIESTROS AGROPECUARIOS (PAPPASA) 2023 - MUNICIPIO: ",B1029,".")</f>
        <v>APOYO A PEQUEÑOS PRODUCTORES AFECTADOS POR SINIESTROS AGROPECUARIOS (PAPPASA) 2023 - MUNICIPIO: CEDRAL.</v>
      </c>
    </row>
    <row r="1030" spans="1:19" ht="21" customHeight="1" x14ac:dyDescent="0.25">
      <c r="A1030" s="4" t="s">
        <v>1654</v>
      </c>
      <c r="B1030" s="5" t="s">
        <v>1624</v>
      </c>
      <c r="C1030" s="6" t="s">
        <v>179</v>
      </c>
      <c r="D1030" s="6" t="s">
        <v>115</v>
      </c>
      <c r="E1030" s="6" t="s">
        <v>1655</v>
      </c>
      <c r="F1030" s="7">
        <v>26</v>
      </c>
      <c r="G1030" s="8">
        <f t="shared" si="14"/>
        <v>6500</v>
      </c>
      <c r="H1030" s="10"/>
      <c r="I1030" s="17">
        <v>1</v>
      </c>
      <c r="J1030" s="17" t="s">
        <v>1601</v>
      </c>
      <c r="K1030" s="11">
        <v>45278</v>
      </c>
      <c r="L1030" s="11"/>
      <c r="M1030" t="e">
        <f>CONCATENATE(B1030,#REF!,C1030,D1030,E1030,#REF!)</f>
        <v>#REF!</v>
      </c>
      <c r="N1030" s="12" t="s">
        <v>1602</v>
      </c>
      <c r="O1030" s="13" t="str">
        <f>IFERROR(IF(C1030="","",VLOOKUP(TRIM(C1030),[2]Ñ!$A$1:$B$43,2,FALSE)),TRIM(C1030))</f>
        <v>GARCIA</v>
      </c>
      <c r="P1030" s="13" t="str">
        <f>IFERROR(IF(D1030="","",VLOOKUP(TRIM(D1030),[2]Ñ!$A$1:$B$43,2,FALSE)),TRIM(D1030))</f>
        <v>FACUNDO</v>
      </c>
      <c r="Q1030" s="14" t="str">
        <f>A1030</f>
        <v>2065</v>
      </c>
      <c r="R1030" s="15" t="str">
        <f t="shared" si="13"/>
        <v>ESTANISLAO GARCIA FACUNDO</v>
      </c>
      <c r="S1030" s="16" t="str">
        <f>CONCATENATE("APOYO A PEQUEÑOS PRODUCTORES AFECTADOS POR SINIESTROS AGROPECUARIOS (PAPPASA) 2023 - MUNICIPIO: ",B1030,".")</f>
        <v>APOYO A PEQUEÑOS PRODUCTORES AFECTADOS POR SINIESTROS AGROPECUARIOS (PAPPASA) 2023 - MUNICIPIO: CEDRAL.</v>
      </c>
    </row>
    <row r="1031" spans="1:19" ht="21" customHeight="1" x14ac:dyDescent="0.25">
      <c r="A1031" s="4" t="s">
        <v>1656</v>
      </c>
      <c r="B1031" s="5" t="s">
        <v>1624</v>
      </c>
      <c r="C1031" s="6" t="s">
        <v>450</v>
      </c>
      <c r="D1031" s="6" t="s">
        <v>165</v>
      </c>
      <c r="E1031" s="6" t="s">
        <v>1657</v>
      </c>
      <c r="F1031" s="7">
        <v>8</v>
      </c>
      <c r="G1031" s="8">
        <f t="shared" si="14"/>
        <v>2000</v>
      </c>
      <c r="H1031" s="10"/>
      <c r="I1031" s="17">
        <v>1</v>
      </c>
      <c r="J1031" s="17" t="s">
        <v>1601</v>
      </c>
      <c r="K1031" s="11">
        <v>45278</v>
      </c>
      <c r="L1031" s="11"/>
      <c r="M1031" t="e">
        <f>CONCATENATE(B1031,#REF!,C1031,D1031,E1031,#REF!)</f>
        <v>#REF!</v>
      </c>
      <c r="N1031" s="12" t="s">
        <v>1602</v>
      </c>
      <c r="O1031" s="13" t="str">
        <f>IFERROR(IF(C1031="","",VLOOKUP(TRIM(C1031),[2]Ñ!$A$1:$B$43,2,FALSE)),TRIM(C1031))</f>
        <v>JIMENEZ</v>
      </c>
      <c r="P1031" s="13" t="str">
        <f>IFERROR(IF(D1031="","",VLOOKUP(TRIM(D1031),[2]Ñ!$A$1:$B$43,2,FALSE)),TRIM(D1031))</f>
        <v>ESTRADA</v>
      </c>
      <c r="Q1031" s="14" t="str">
        <f>A1031</f>
        <v>2066</v>
      </c>
      <c r="R1031" s="15" t="str">
        <f t="shared" si="13"/>
        <v>JORGE FRANCISCO JIMENEZ ESTRADA</v>
      </c>
      <c r="S1031" s="16" t="str">
        <f>CONCATENATE("APOYO A PEQUEÑOS PRODUCTORES AFECTADOS POR SINIESTROS AGROPECUARIOS (PAPPASA) 2023 - MUNICIPIO: ",B1031,".")</f>
        <v>APOYO A PEQUEÑOS PRODUCTORES AFECTADOS POR SINIESTROS AGROPECUARIOS (PAPPASA) 2023 - MUNICIPIO: CEDRAL.</v>
      </c>
    </row>
    <row r="1032" spans="1:19" ht="21" customHeight="1" x14ac:dyDescent="0.25">
      <c r="A1032" s="4" t="s">
        <v>1658</v>
      </c>
      <c r="B1032" s="5" t="s">
        <v>1624</v>
      </c>
      <c r="C1032" s="6" t="s">
        <v>450</v>
      </c>
      <c r="D1032" s="6" t="s">
        <v>99</v>
      </c>
      <c r="E1032" s="6" t="s">
        <v>1659</v>
      </c>
      <c r="F1032" s="7">
        <v>24</v>
      </c>
      <c r="G1032" s="8">
        <f t="shared" si="14"/>
        <v>6000</v>
      </c>
      <c r="H1032" s="10"/>
      <c r="I1032" s="17">
        <v>1</v>
      </c>
      <c r="J1032" s="17" t="s">
        <v>1601</v>
      </c>
      <c r="K1032" s="11">
        <v>45278</v>
      </c>
      <c r="L1032" s="11"/>
      <c r="M1032" t="e">
        <f>CONCATENATE(B1032,#REF!,C1032,D1032,E1032,#REF!)</f>
        <v>#REF!</v>
      </c>
      <c r="N1032" s="12" t="s">
        <v>1602</v>
      </c>
      <c r="O1032" s="13" t="str">
        <f>IFERROR(IF(C1032="","",VLOOKUP(TRIM(C1032),[2]Ñ!$A$1:$B$43,2,FALSE)),TRIM(C1032))</f>
        <v>JIMENEZ</v>
      </c>
      <c r="P1032" s="13" t="str">
        <f>IFERROR(IF(D1032="","",VLOOKUP(TRIM(D1032),[2]Ñ!$A$1:$B$43,2,FALSE)),TRIM(D1032))</f>
        <v>TORRES</v>
      </c>
      <c r="Q1032" s="14" t="str">
        <f>A1032</f>
        <v>2067</v>
      </c>
      <c r="R1032" s="15" t="str">
        <f t="shared" si="13"/>
        <v>JUAN JORGE JIMENEZ TORRES</v>
      </c>
      <c r="S1032" s="16" t="str">
        <f>CONCATENATE("APOYO A PEQUEÑOS PRODUCTORES AFECTADOS POR SINIESTROS AGROPECUARIOS (PAPPASA) 2023 - MUNICIPIO: ",B1032,".")</f>
        <v>APOYO A PEQUEÑOS PRODUCTORES AFECTADOS POR SINIESTROS AGROPECUARIOS (PAPPASA) 2023 - MUNICIPIO: CEDRAL.</v>
      </c>
    </row>
    <row r="1033" spans="1:19" ht="21" customHeight="1" x14ac:dyDescent="0.25">
      <c r="A1033" s="4" t="s">
        <v>1660</v>
      </c>
      <c r="B1033" s="5" t="s">
        <v>1661</v>
      </c>
      <c r="C1033" s="6" t="s">
        <v>287</v>
      </c>
      <c r="D1033" s="6" t="s">
        <v>24</v>
      </c>
      <c r="E1033" s="6" t="s">
        <v>1662</v>
      </c>
      <c r="F1033" s="7">
        <v>27</v>
      </c>
      <c r="G1033" s="8">
        <f t="shared" si="14"/>
        <v>6750</v>
      </c>
      <c r="H1033" s="10"/>
      <c r="I1033" s="17">
        <v>1</v>
      </c>
      <c r="J1033" s="17" t="s">
        <v>1601</v>
      </c>
      <c r="K1033" s="11">
        <v>45278</v>
      </c>
      <c r="L1033" s="11"/>
      <c r="M1033" t="e">
        <f>CONCATENATE(B1033,#REF!,C1033,D1033,E1033,#REF!)</f>
        <v>#REF!</v>
      </c>
      <c r="N1033" s="12" t="s">
        <v>1602</v>
      </c>
      <c r="O1033" s="13" t="str">
        <f>IFERROR(IF(C1033="","",VLOOKUP(TRIM(C1033),[3]Ñ!$A$1:$B$43,2,FALSE)),TRIM(C1033))</f>
        <v>ALVARADO</v>
      </c>
      <c r="P1033" s="13" t="str">
        <f>IFERROR(IF(D1033="","",VLOOKUP(TRIM(D1033),[3]Ñ!$A$1:$B$43,2,FALSE)),TRIM(D1033))</f>
        <v>CASTILLO</v>
      </c>
      <c r="Q1033" s="14" t="str">
        <f>A1033</f>
        <v>2068</v>
      </c>
      <c r="R1033" s="15" t="str">
        <f t="shared" si="13"/>
        <v>GILBERTO ALVARADO CASTILLO</v>
      </c>
      <c r="S1033" s="16" t="str">
        <f>CONCATENATE("APOYO A PEQUEÑOS PRODUCTORES AFECTADOS POR SINIESTROS AGROPECUARIOS (PAPPASA) 2023 - MUNICIPIO: ",B1033,".")</f>
        <v>APOYO A PEQUEÑOS PRODUCTORES AFECTADOS POR SINIESTROS AGROPECUARIOS (PAPPASA) 2023 - MUNICIPIO: CERRO DE SAN PEDRO.</v>
      </c>
    </row>
    <row r="1034" spans="1:19" ht="21" customHeight="1" x14ac:dyDescent="0.25">
      <c r="A1034" s="4" t="s">
        <v>1663</v>
      </c>
      <c r="B1034" s="5" t="s">
        <v>1661</v>
      </c>
      <c r="C1034" s="6" t="s">
        <v>287</v>
      </c>
      <c r="D1034" s="6" t="s">
        <v>24</v>
      </c>
      <c r="E1034" s="6" t="s">
        <v>1664</v>
      </c>
      <c r="F1034" s="7">
        <v>24</v>
      </c>
      <c r="G1034" s="8">
        <f t="shared" si="14"/>
        <v>6000</v>
      </c>
      <c r="H1034" s="10"/>
      <c r="I1034" s="17">
        <v>1</v>
      </c>
      <c r="J1034" s="17" t="s">
        <v>1601</v>
      </c>
      <c r="K1034" s="11">
        <v>45278</v>
      </c>
      <c r="L1034" s="11"/>
      <c r="M1034" t="e">
        <f>CONCATENATE(B1034,#REF!,C1034,D1034,E1034,#REF!)</f>
        <v>#REF!</v>
      </c>
      <c r="N1034" s="12" t="s">
        <v>1602</v>
      </c>
      <c r="O1034" s="13" t="str">
        <f>IFERROR(IF(C1034="","",VLOOKUP(TRIM(C1034),[3]Ñ!$A$1:$B$43,2,FALSE)),TRIM(C1034))</f>
        <v>ALVARADO</v>
      </c>
      <c r="P1034" s="13" t="str">
        <f>IFERROR(IF(D1034="","",VLOOKUP(TRIM(D1034),[3]Ñ!$A$1:$B$43,2,FALSE)),TRIM(D1034))</f>
        <v>CASTILLO</v>
      </c>
      <c r="Q1034" s="14" t="str">
        <f>A1034</f>
        <v>2069</v>
      </c>
      <c r="R1034" s="15" t="str">
        <f t="shared" si="13"/>
        <v>NARCISO ALVARADO CASTILLO</v>
      </c>
      <c r="S1034" s="16" t="str">
        <f>CONCATENATE("APOYO A PEQUEÑOS PRODUCTORES AFECTADOS POR SINIESTROS AGROPECUARIOS (PAPPASA) 2023 - MUNICIPIO: ",B1034,".")</f>
        <v>APOYO A PEQUEÑOS PRODUCTORES AFECTADOS POR SINIESTROS AGROPECUARIOS (PAPPASA) 2023 - MUNICIPIO: CERRO DE SAN PEDRO.</v>
      </c>
    </row>
    <row r="1035" spans="1:19" ht="21" customHeight="1" x14ac:dyDescent="0.25">
      <c r="A1035" s="4" t="s">
        <v>1665</v>
      </c>
      <c r="B1035" s="5" t="s">
        <v>1661</v>
      </c>
      <c r="C1035" s="6" t="s">
        <v>287</v>
      </c>
      <c r="D1035" s="6" t="s">
        <v>1666</v>
      </c>
      <c r="E1035" s="6" t="s">
        <v>1667</v>
      </c>
      <c r="F1035" s="7">
        <v>8</v>
      </c>
      <c r="G1035" s="8">
        <f t="shared" si="14"/>
        <v>2000</v>
      </c>
      <c r="H1035" s="10"/>
      <c r="I1035" s="17">
        <v>1</v>
      </c>
      <c r="J1035" s="17" t="s">
        <v>1601</v>
      </c>
      <c r="K1035" s="11">
        <v>45278</v>
      </c>
      <c r="L1035" s="11"/>
      <c r="M1035" t="e">
        <f>CONCATENATE(B1035,#REF!,C1035,D1035,E1035,#REF!)</f>
        <v>#REF!</v>
      </c>
      <c r="N1035" s="12" t="s">
        <v>1602</v>
      </c>
      <c r="O1035" s="13" t="str">
        <f>IFERROR(IF(C1035="","",VLOOKUP(TRIM(C1035),[3]Ñ!$A$1:$B$43,2,FALSE)),TRIM(C1035))</f>
        <v>ALVARADO</v>
      </c>
      <c r="P1035" s="13" t="str">
        <f>IFERROR(IF(D1035="","",VLOOKUP(TRIM(D1035),[3]Ñ!$A$1:$B$43,2,FALSE)),TRIM(D1035))</f>
        <v>PICAZO</v>
      </c>
      <c r="Q1035" s="14" t="str">
        <f>A1035</f>
        <v>2070</v>
      </c>
      <c r="R1035" s="15" t="str">
        <f t="shared" si="13"/>
        <v>SABINO ALVARADO PICAZO</v>
      </c>
      <c r="S1035" s="16" t="str">
        <f>CONCATENATE("APOYO A PEQUEÑOS PRODUCTORES AFECTADOS POR SINIESTROS AGROPECUARIOS (PAPPASA) 2023 - MUNICIPIO: ",B1035,".")</f>
        <v>APOYO A PEQUEÑOS PRODUCTORES AFECTADOS POR SINIESTROS AGROPECUARIOS (PAPPASA) 2023 - MUNICIPIO: CERRO DE SAN PEDRO.</v>
      </c>
    </row>
    <row r="1036" spans="1:19" ht="21" customHeight="1" x14ac:dyDescent="0.25">
      <c r="A1036" s="4" t="s">
        <v>1668</v>
      </c>
      <c r="B1036" s="5" t="s">
        <v>1661</v>
      </c>
      <c r="C1036" s="6" t="s">
        <v>509</v>
      </c>
      <c r="D1036" s="6" t="s">
        <v>1669</v>
      </c>
      <c r="E1036" s="6" t="s">
        <v>1417</v>
      </c>
      <c r="F1036" s="7">
        <v>22</v>
      </c>
      <c r="G1036" s="8">
        <f t="shared" si="14"/>
        <v>5500</v>
      </c>
      <c r="H1036" s="10"/>
      <c r="I1036" s="17">
        <v>1</v>
      </c>
      <c r="J1036" s="17" t="s">
        <v>1601</v>
      </c>
      <c r="K1036" s="11">
        <v>45278</v>
      </c>
      <c r="L1036" s="11"/>
      <c r="M1036" t="e">
        <f>CONCATENATE(B1036,#REF!,C1036,D1036,E1036,#REF!)</f>
        <v>#REF!</v>
      </c>
      <c r="N1036" s="12" t="s">
        <v>1602</v>
      </c>
      <c r="O1036" s="13" t="str">
        <f>IFERROR(IF(C1036="","",VLOOKUP(TRIM(C1036),[3]Ñ!$A$1:$B$43,2,FALSE)),TRIM(C1036))</f>
        <v>OVIEDO</v>
      </c>
      <c r="P1036" s="13" t="str">
        <f>IFERROR(IF(D1036="","",VLOOKUP(TRIM(D1036),[3]Ñ!$A$1:$B$43,2,FALSE)),TRIM(D1036))</f>
        <v>ARMENDARIZ</v>
      </c>
      <c r="Q1036" s="14" t="str">
        <f>A1036</f>
        <v>2071</v>
      </c>
      <c r="R1036" s="15" t="str">
        <f t="shared" si="13"/>
        <v>OSCAR OVIEDO ARMENDARIZ</v>
      </c>
      <c r="S1036" s="16" t="str">
        <f>CONCATENATE("APOYO A PEQUEÑOS PRODUCTORES AFECTADOS POR SINIESTROS AGROPECUARIOS (PAPPASA) 2023 - MUNICIPIO: ",B1036,".")</f>
        <v>APOYO A PEQUEÑOS PRODUCTORES AFECTADOS POR SINIESTROS AGROPECUARIOS (PAPPASA) 2023 - MUNICIPIO: CERRO DE SAN PEDRO.</v>
      </c>
    </row>
    <row r="1037" spans="1:19" ht="21" customHeight="1" x14ac:dyDescent="0.25">
      <c r="A1037" s="4" t="s">
        <v>1670</v>
      </c>
      <c r="B1037" s="5" t="s">
        <v>1661</v>
      </c>
      <c r="C1037" s="6" t="s">
        <v>287</v>
      </c>
      <c r="D1037" s="6" t="s">
        <v>24</v>
      </c>
      <c r="E1037" s="6" t="s">
        <v>1671</v>
      </c>
      <c r="F1037" s="7">
        <v>27</v>
      </c>
      <c r="G1037" s="8">
        <f t="shared" si="14"/>
        <v>6750</v>
      </c>
      <c r="H1037" s="10"/>
      <c r="I1037" s="17">
        <v>1</v>
      </c>
      <c r="J1037" s="17" t="s">
        <v>1601</v>
      </c>
      <c r="K1037" s="11">
        <v>45278</v>
      </c>
      <c r="L1037" s="11"/>
      <c r="M1037" t="e">
        <f>CONCATENATE(B1037,#REF!,C1037,D1037,E1037,#REF!)</f>
        <v>#REF!</v>
      </c>
      <c r="N1037" s="12" t="s">
        <v>1602</v>
      </c>
      <c r="O1037" s="13" t="str">
        <f>IFERROR(IF(C1037="","",VLOOKUP(TRIM(C1037),[3]Ñ!$A$1:$B$43,2,FALSE)),TRIM(C1037))</f>
        <v>ALVARADO</v>
      </c>
      <c r="P1037" s="13" t="str">
        <f>IFERROR(IF(D1037="","",VLOOKUP(TRIM(D1037),[3]Ñ!$A$1:$B$43,2,FALSE)),TRIM(D1037))</f>
        <v>CASTILLO</v>
      </c>
      <c r="Q1037" s="14" t="str">
        <f>A1037</f>
        <v>2072</v>
      </c>
      <c r="R1037" s="15" t="str">
        <f t="shared" si="13"/>
        <v>MARIO LUIS ALVARADO CASTILLO</v>
      </c>
      <c r="S1037" s="16" t="str">
        <f>CONCATENATE("APOYO A PEQUEÑOS PRODUCTORES AFECTADOS POR SINIESTROS AGROPECUARIOS (PAPPASA) 2023 - MUNICIPIO: ",B1037,".")</f>
        <v>APOYO A PEQUEÑOS PRODUCTORES AFECTADOS POR SINIESTROS AGROPECUARIOS (PAPPASA) 2023 - MUNICIPIO: CERRO DE SAN PEDRO.</v>
      </c>
    </row>
    <row r="1038" spans="1:19" ht="21" customHeight="1" x14ac:dyDescent="0.25">
      <c r="A1038" s="4" t="s">
        <v>1672</v>
      </c>
      <c r="B1038" s="5" t="s">
        <v>1661</v>
      </c>
      <c r="C1038" s="6" t="s">
        <v>287</v>
      </c>
      <c r="D1038" s="6" t="s">
        <v>1666</v>
      </c>
      <c r="E1038" s="6" t="s">
        <v>1673</v>
      </c>
      <c r="F1038" s="7">
        <v>12</v>
      </c>
      <c r="G1038" s="8">
        <f t="shared" si="14"/>
        <v>3000</v>
      </c>
      <c r="H1038" s="10"/>
      <c r="I1038" s="17">
        <v>1</v>
      </c>
      <c r="J1038" s="17" t="s">
        <v>1601</v>
      </c>
      <c r="K1038" s="11">
        <v>45278</v>
      </c>
      <c r="L1038" s="11"/>
      <c r="M1038" t="e">
        <f>CONCATENATE(B1038,#REF!,C1038,D1038,E1038,#REF!)</f>
        <v>#REF!</v>
      </c>
      <c r="N1038" s="12" t="s">
        <v>1602</v>
      </c>
      <c r="O1038" s="13" t="str">
        <f>IFERROR(IF(C1038="","",VLOOKUP(TRIM(C1038),[3]Ñ!$A$1:$B$43,2,FALSE)),TRIM(C1038))</f>
        <v>ALVARADO</v>
      </c>
      <c r="P1038" s="13" t="str">
        <f>IFERROR(IF(D1038="","",VLOOKUP(TRIM(D1038),[3]Ñ!$A$1:$B$43,2,FALSE)),TRIM(D1038))</f>
        <v>PICAZO</v>
      </c>
      <c r="Q1038" s="14" t="str">
        <f>A1038</f>
        <v>2073</v>
      </c>
      <c r="R1038" s="15" t="str">
        <f t="shared" si="13"/>
        <v>JOSE SOCORRO ALVARADO PICAZO</v>
      </c>
      <c r="S1038" s="16" t="str">
        <f>CONCATENATE("APOYO A PEQUEÑOS PRODUCTORES AFECTADOS POR SINIESTROS AGROPECUARIOS (PAPPASA) 2023 - MUNICIPIO: ",B1038,".")</f>
        <v>APOYO A PEQUEÑOS PRODUCTORES AFECTADOS POR SINIESTROS AGROPECUARIOS (PAPPASA) 2023 - MUNICIPIO: CERRO DE SAN PEDRO.</v>
      </c>
    </row>
    <row r="1039" spans="1:19" ht="21" customHeight="1" x14ac:dyDescent="0.25">
      <c r="A1039" s="4" t="s">
        <v>1674</v>
      </c>
      <c r="B1039" s="5" t="s">
        <v>1661</v>
      </c>
      <c r="C1039" s="6" t="s">
        <v>509</v>
      </c>
      <c r="D1039" s="6" t="s">
        <v>509</v>
      </c>
      <c r="E1039" s="6" t="s">
        <v>228</v>
      </c>
      <c r="F1039" s="7">
        <v>50</v>
      </c>
      <c r="G1039" s="8">
        <f t="shared" si="14"/>
        <v>12500</v>
      </c>
      <c r="H1039" s="10"/>
      <c r="I1039" s="17">
        <v>1</v>
      </c>
      <c r="J1039" s="17" t="s">
        <v>1601</v>
      </c>
      <c r="K1039" s="11">
        <v>45278</v>
      </c>
      <c r="L1039" s="11"/>
      <c r="M1039" t="e">
        <f>CONCATENATE(B1039,#REF!,C1039,D1039,E1039,#REF!)</f>
        <v>#REF!</v>
      </c>
      <c r="N1039" s="12" t="s">
        <v>1602</v>
      </c>
      <c r="O1039" s="13" t="str">
        <f>IFERROR(IF(C1039="","",VLOOKUP(TRIM(C1039),[3]Ñ!$A$1:$B$43,2,FALSE)),TRIM(C1039))</f>
        <v>OVIEDO</v>
      </c>
      <c r="P1039" s="13" t="str">
        <f>IFERROR(IF(D1039="","",VLOOKUP(TRIM(D1039),[3]Ñ!$A$1:$B$43,2,FALSE)),TRIM(D1039))</f>
        <v>OVIEDO</v>
      </c>
      <c r="Q1039" s="14" t="str">
        <f>A1039</f>
        <v>2074</v>
      </c>
      <c r="R1039" s="15" t="str">
        <f t="shared" si="13"/>
        <v>ANTONIO OVIEDO OVIEDO</v>
      </c>
      <c r="S1039" s="16" t="str">
        <f>CONCATENATE("APOYO A PEQUEÑOS PRODUCTORES AFECTADOS POR SINIESTROS AGROPECUARIOS (PAPPASA) 2023 - MUNICIPIO: ",B1039,".")</f>
        <v>APOYO A PEQUEÑOS PRODUCTORES AFECTADOS POR SINIESTROS AGROPECUARIOS (PAPPASA) 2023 - MUNICIPIO: CERRO DE SAN PEDRO.</v>
      </c>
    </row>
    <row r="1040" spans="1:19" ht="21" customHeight="1" x14ac:dyDescent="0.25">
      <c r="A1040" s="4" t="s">
        <v>1675</v>
      </c>
      <c r="B1040" s="5" t="s">
        <v>1661</v>
      </c>
      <c r="C1040" s="6" t="s">
        <v>1312</v>
      </c>
      <c r="D1040" s="6" t="s">
        <v>1676</v>
      </c>
      <c r="E1040" s="6" t="s">
        <v>1059</v>
      </c>
      <c r="F1040" s="7">
        <v>10</v>
      </c>
      <c r="G1040" s="8">
        <f t="shared" si="14"/>
        <v>2500</v>
      </c>
      <c r="H1040" s="10"/>
      <c r="I1040" s="17">
        <v>1</v>
      </c>
      <c r="J1040" s="17" t="s">
        <v>1601</v>
      </c>
      <c r="K1040" s="11">
        <v>45278</v>
      </c>
      <c r="L1040" s="11"/>
      <c r="M1040" t="e">
        <f>CONCATENATE(B1040,#REF!,C1040,D1040,E1040,#REF!)</f>
        <v>#REF!</v>
      </c>
      <c r="N1040" s="12" t="s">
        <v>1602</v>
      </c>
      <c r="O1040" s="13" t="str">
        <f>IFERROR(IF(C1040="","",VLOOKUP(TRIM(C1040),[3]Ñ!$A$1:$B$43,2,FALSE)),TRIM(C1040))</f>
        <v>ALONSO</v>
      </c>
      <c r="P1040" s="13" t="str">
        <f>IFERROR(IF(D1040="","",VLOOKUP(TRIM(D1040),[3]Ñ!$A$1:$B$43,2,FALSE)),TRIM(D1040))</f>
        <v>MIRELES</v>
      </c>
      <c r="Q1040" s="14" t="str">
        <f>A1040</f>
        <v>2075</v>
      </c>
      <c r="R1040" s="15" t="str">
        <f t="shared" si="13"/>
        <v>ALBERTO ALONSO MIRELES</v>
      </c>
      <c r="S1040" s="16" t="str">
        <f>CONCATENATE("APOYO A PEQUEÑOS PRODUCTORES AFECTADOS POR SINIESTROS AGROPECUARIOS (PAPPASA) 2023 - MUNICIPIO: ",B1040,".")</f>
        <v>APOYO A PEQUEÑOS PRODUCTORES AFECTADOS POR SINIESTROS AGROPECUARIOS (PAPPASA) 2023 - MUNICIPIO: CERRO DE SAN PEDRO.</v>
      </c>
    </row>
    <row r="1041" spans="1:19" ht="21" customHeight="1" x14ac:dyDescent="0.25">
      <c r="A1041" s="4" t="s">
        <v>1677</v>
      </c>
      <c r="B1041" s="5" t="s">
        <v>1661</v>
      </c>
      <c r="C1041" s="6" t="s">
        <v>141</v>
      </c>
      <c r="D1041" s="6" t="s">
        <v>12</v>
      </c>
      <c r="E1041" s="6" t="s">
        <v>327</v>
      </c>
      <c r="F1041" s="7">
        <v>24</v>
      </c>
      <c r="G1041" s="8">
        <f t="shared" si="14"/>
        <v>6000</v>
      </c>
      <c r="H1041" s="10"/>
      <c r="I1041" s="17">
        <v>1</v>
      </c>
      <c r="J1041" s="17" t="s">
        <v>1601</v>
      </c>
      <c r="K1041" s="11">
        <v>45278</v>
      </c>
      <c r="L1041" s="11"/>
      <c r="M1041" t="e">
        <f>CONCATENATE(B1041,#REF!,C1041,D1041,E1041,#REF!)</f>
        <v>#REF!</v>
      </c>
      <c r="N1041" s="12" t="s">
        <v>1602</v>
      </c>
      <c r="O1041" s="13" t="str">
        <f>IFERROR(IF(C1041="","",VLOOKUP(TRIM(C1041),[3]Ñ!$A$1:$B$43,2,FALSE)),TRIM(C1041))</f>
        <v>LOREDO</v>
      </c>
      <c r="P1041" s="13" t="str">
        <f>IFERROR(IF(D1041="","",VLOOKUP(TRIM(D1041),[3]Ñ!$A$1:$B$43,2,FALSE)),TRIM(D1041))</f>
        <v>GOMEZ</v>
      </c>
      <c r="Q1041" s="14" t="str">
        <f>A1041</f>
        <v>2076</v>
      </c>
      <c r="R1041" s="15" t="str">
        <f t="shared" si="13"/>
        <v>JOSE DE JESUS LOREDO GOMEZ</v>
      </c>
      <c r="S1041" s="16" t="str">
        <f>CONCATENATE("APOYO A PEQUEÑOS PRODUCTORES AFECTADOS POR SINIESTROS AGROPECUARIOS (PAPPASA) 2023 - MUNICIPIO: ",B1041,".")</f>
        <v>APOYO A PEQUEÑOS PRODUCTORES AFECTADOS POR SINIESTROS AGROPECUARIOS (PAPPASA) 2023 - MUNICIPIO: CERRO DE SAN PEDRO.</v>
      </c>
    </row>
    <row r="1042" spans="1:19" ht="21" customHeight="1" x14ac:dyDescent="0.25">
      <c r="A1042" s="4" t="s">
        <v>1678</v>
      </c>
      <c r="B1042" s="5" t="s">
        <v>1661</v>
      </c>
      <c r="C1042" s="6" t="s">
        <v>141</v>
      </c>
      <c r="D1042" s="6" t="s">
        <v>141</v>
      </c>
      <c r="E1042" s="6" t="s">
        <v>1679</v>
      </c>
      <c r="F1042" s="7">
        <v>23</v>
      </c>
      <c r="G1042" s="8">
        <f t="shared" si="14"/>
        <v>5750</v>
      </c>
      <c r="H1042" s="10"/>
      <c r="I1042" s="17">
        <v>1</v>
      </c>
      <c r="J1042" s="17" t="s">
        <v>1601</v>
      </c>
      <c r="K1042" s="11">
        <v>45278</v>
      </c>
      <c r="L1042" s="11"/>
      <c r="M1042" t="e">
        <f>CONCATENATE(B1042,#REF!,C1042,D1042,E1042,#REF!)</f>
        <v>#REF!</v>
      </c>
      <c r="N1042" s="12" t="s">
        <v>1602</v>
      </c>
      <c r="O1042" s="13" t="str">
        <f>IFERROR(IF(C1042="","",VLOOKUP(TRIM(C1042),[3]Ñ!$A$1:$B$43,2,FALSE)),TRIM(C1042))</f>
        <v>LOREDO</v>
      </c>
      <c r="P1042" s="13" t="str">
        <f>IFERROR(IF(D1042="","",VLOOKUP(TRIM(D1042),[3]Ñ!$A$1:$B$43,2,FALSE)),TRIM(D1042))</f>
        <v>LOREDO</v>
      </c>
      <c r="Q1042" s="14" t="str">
        <f>A1042</f>
        <v>2077</v>
      </c>
      <c r="R1042" s="15" t="str">
        <f t="shared" si="13"/>
        <v>J CAMILO LOREDO LOREDO</v>
      </c>
      <c r="S1042" s="16" t="str">
        <f>CONCATENATE("APOYO A PEQUEÑOS PRODUCTORES AFECTADOS POR SINIESTROS AGROPECUARIOS (PAPPASA) 2023 - MUNICIPIO: ",B1042,".")</f>
        <v>APOYO A PEQUEÑOS PRODUCTORES AFECTADOS POR SINIESTROS AGROPECUARIOS (PAPPASA) 2023 - MUNICIPIO: CERRO DE SAN PEDRO.</v>
      </c>
    </row>
    <row r="1043" spans="1:19" ht="21" customHeight="1" x14ac:dyDescent="0.25">
      <c r="A1043" s="4" t="s">
        <v>1680</v>
      </c>
      <c r="B1043" s="5" t="s">
        <v>1661</v>
      </c>
      <c r="C1043" s="6" t="s">
        <v>509</v>
      </c>
      <c r="D1043" s="6" t="s">
        <v>1669</v>
      </c>
      <c r="E1043" s="6" t="s">
        <v>1681</v>
      </c>
      <c r="F1043" s="7">
        <v>25</v>
      </c>
      <c r="G1043" s="8">
        <f t="shared" si="14"/>
        <v>6250</v>
      </c>
      <c r="H1043" s="10"/>
      <c r="I1043" s="17">
        <v>1</v>
      </c>
      <c r="J1043" s="17" t="s">
        <v>1601</v>
      </c>
      <c r="K1043" s="11">
        <v>45278</v>
      </c>
      <c r="L1043" s="11"/>
      <c r="M1043" t="e">
        <f>CONCATENATE(B1043,#REF!,C1043,D1043,E1043,#REF!)</f>
        <v>#REF!</v>
      </c>
      <c r="N1043" s="12" t="s">
        <v>1602</v>
      </c>
      <c r="O1043" s="13" t="str">
        <f>IFERROR(IF(C1043="","",VLOOKUP(TRIM(C1043),[3]Ñ!$A$1:$B$43,2,FALSE)),TRIM(C1043))</f>
        <v>OVIEDO</v>
      </c>
      <c r="P1043" s="13" t="str">
        <f>IFERROR(IF(D1043="","",VLOOKUP(TRIM(D1043),[3]Ñ!$A$1:$B$43,2,FALSE)),TRIM(D1043))</f>
        <v>ARMENDARIZ</v>
      </c>
      <c r="Q1043" s="14" t="str">
        <f>A1043</f>
        <v>2078</v>
      </c>
      <c r="R1043" s="15" t="str">
        <f t="shared" si="13"/>
        <v>GERARDO ANTONIO OVIEDO ARMENDARIZ</v>
      </c>
      <c r="S1043" s="16" t="str">
        <f>CONCATENATE("APOYO A PEQUEÑOS PRODUCTORES AFECTADOS POR SINIESTROS AGROPECUARIOS (PAPPASA) 2023 - MUNICIPIO: ",B1043,".")</f>
        <v>APOYO A PEQUEÑOS PRODUCTORES AFECTADOS POR SINIESTROS AGROPECUARIOS (PAPPASA) 2023 - MUNICIPIO: CERRO DE SAN PEDRO.</v>
      </c>
    </row>
    <row r="1044" spans="1:19" ht="21" customHeight="1" x14ac:dyDescent="0.25">
      <c r="A1044" s="4" t="s">
        <v>1682</v>
      </c>
      <c r="B1044" s="5" t="s">
        <v>1661</v>
      </c>
      <c r="C1044" s="6" t="s">
        <v>12</v>
      </c>
      <c r="D1044" s="6" t="s">
        <v>109</v>
      </c>
      <c r="E1044" s="6" t="s">
        <v>752</v>
      </c>
      <c r="F1044" s="7">
        <v>50</v>
      </c>
      <c r="G1044" s="8">
        <f t="shared" si="14"/>
        <v>12500</v>
      </c>
      <c r="H1044" s="10"/>
      <c r="I1044" s="17">
        <v>1</v>
      </c>
      <c r="J1044" s="17" t="s">
        <v>1601</v>
      </c>
      <c r="K1044" s="11">
        <v>45278</v>
      </c>
      <c r="L1044" s="11"/>
      <c r="M1044" t="e">
        <f>CONCATENATE(B1044,#REF!,C1044,D1044,E1044,#REF!)</f>
        <v>#REF!</v>
      </c>
      <c r="N1044" s="12" t="s">
        <v>1602</v>
      </c>
      <c r="O1044" s="13" t="str">
        <f>IFERROR(IF(C1044="","",VLOOKUP(TRIM(C1044),[3]Ñ!$A$1:$B$43,2,FALSE)),TRIM(C1044))</f>
        <v>GOMEZ</v>
      </c>
      <c r="P1044" s="13" t="str">
        <f>IFERROR(IF(D1044="","",VLOOKUP(TRIM(D1044),[3]Ñ!$A$1:$B$43,2,FALSE)),TRIM(D1044))</f>
        <v>NUÑEZ</v>
      </c>
      <c r="Q1044" s="14" t="str">
        <f>A1044</f>
        <v>2079</v>
      </c>
      <c r="R1044" s="15" t="str">
        <f t="shared" si="13"/>
        <v>JUAN CARLOS GOMEZ NUÑEZ</v>
      </c>
      <c r="S1044" s="16" t="str">
        <f>CONCATENATE("APOYO A PEQUEÑOS PRODUCTORES AFECTADOS POR SINIESTROS AGROPECUARIOS (PAPPASA) 2023 - MUNICIPIO: ",B1044,".")</f>
        <v>APOYO A PEQUEÑOS PRODUCTORES AFECTADOS POR SINIESTROS AGROPECUARIOS (PAPPASA) 2023 - MUNICIPIO: CERRO DE SAN PEDRO.</v>
      </c>
    </row>
    <row r="1045" spans="1:19" ht="21" customHeight="1" x14ac:dyDescent="0.25">
      <c r="A1045" s="4" t="s">
        <v>1683</v>
      </c>
      <c r="B1045" s="5" t="s">
        <v>1684</v>
      </c>
      <c r="C1045" s="6" t="s">
        <v>1685</v>
      </c>
      <c r="D1045" s="6" t="s">
        <v>162</v>
      </c>
      <c r="E1045" s="6" t="s">
        <v>1686</v>
      </c>
      <c r="F1045" s="7">
        <v>31</v>
      </c>
      <c r="G1045" s="8">
        <f t="shared" si="14"/>
        <v>7750</v>
      </c>
      <c r="H1045" s="10"/>
      <c r="I1045" s="17">
        <v>1</v>
      </c>
      <c r="J1045" s="17" t="s">
        <v>1601</v>
      </c>
      <c r="K1045" s="11">
        <v>45278</v>
      </c>
      <c r="L1045" s="11"/>
      <c r="M1045" t="e">
        <f>CONCATENATE(B1045,#REF!,C1045,D1045,E1045,#REF!)</f>
        <v>#REF!</v>
      </c>
      <c r="N1045" s="12" t="s">
        <v>1602</v>
      </c>
      <c r="O1045" s="13" t="str">
        <f>IFERROR(IF(C1045="","",VLOOKUP(TRIM(C1045),[4]Ñ!$A$1:$B$43,2,FALSE)),TRIM(C1045))</f>
        <v>ZENI</v>
      </c>
      <c r="P1045" s="13" t="str">
        <f>IFERROR(IF(D1045="","",VLOOKUP(TRIM(D1045),[4]Ñ!$A$1:$B$43,2,FALSE)),TRIM(D1045))</f>
        <v>LOPEZ</v>
      </c>
      <c r="Q1045" s="14" t="str">
        <f>A1045</f>
        <v>2080</v>
      </c>
      <c r="R1045" s="15" t="str">
        <f t="shared" si="13"/>
        <v>OMAR ALEJANDRO ZENI LOPEZ</v>
      </c>
      <c r="S1045" s="16" t="str">
        <f>CONCATENATE("APOYO A PEQUEÑOS PRODUCTORES AFECTADOS POR SINIESTROS AGROPECUARIOS (PAPPASA) 2023 - MUNICIPIO: ",B1045,".")</f>
        <v>APOYO A PEQUEÑOS PRODUCTORES AFECTADOS POR SINIESTROS AGROPECUARIOS (PAPPASA) 2023 - MUNICIPIO: CIUDAD DEL MAIZ.</v>
      </c>
    </row>
    <row r="1046" spans="1:19" ht="21" customHeight="1" x14ac:dyDescent="0.25">
      <c r="A1046" s="4" t="s">
        <v>1687</v>
      </c>
      <c r="B1046" s="5" t="s">
        <v>1684</v>
      </c>
      <c r="C1046" s="6" t="s">
        <v>223</v>
      </c>
      <c r="D1046" s="6" t="s">
        <v>1688</v>
      </c>
      <c r="E1046" s="6" t="s">
        <v>1689</v>
      </c>
      <c r="F1046" s="7">
        <v>45</v>
      </c>
      <c r="G1046" s="8">
        <f t="shared" si="14"/>
        <v>11250</v>
      </c>
      <c r="H1046" s="10"/>
      <c r="I1046" s="17">
        <v>1</v>
      </c>
      <c r="J1046" s="17" t="s">
        <v>1601</v>
      </c>
      <c r="K1046" s="11">
        <v>45278</v>
      </c>
      <c r="L1046" s="11"/>
      <c r="M1046" t="e">
        <f>CONCATENATE(B1046,#REF!,C1046,D1046,E1046,#REF!)</f>
        <v>#REF!</v>
      </c>
      <c r="N1046" s="12" t="s">
        <v>1602</v>
      </c>
      <c r="O1046" s="13" t="str">
        <f>IFERROR(IF(C1046="","",VLOOKUP(TRIM(C1046),[4]Ñ!$A$1:$B$43,2,FALSE)),TRIM(C1046))</f>
        <v>PEREZ</v>
      </c>
      <c r="P1046" s="13" t="str">
        <f>IFERROR(IF(D1046="","",VLOOKUP(TRIM(D1046),[4]Ñ!$A$1:$B$43,2,FALSE)),TRIM(D1046))</f>
        <v>RASCON</v>
      </c>
      <c r="Q1046" s="14" t="str">
        <f>A1046</f>
        <v>2081</v>
      </c>
      <c r="R1046" s="15" t="str">
        <f t="shared" si="13"/>
        <v>ANABEL PEREZ RASCON</v>
      </c>
      <c r="S1046" s="16" t="str">
        <f>CONCATENATE("APOYO A PEQUEÑOS PRODUCTORES AFECTADOS POR SINIESTROS AGROPECUARIOS (PAPPASA) 2023 - MUNICIPIO: ",B1046,".")</f>
        <v>APOYO A PEQUEÑOS PRODUCTORES AFECTADOS POR SINIESTROS AGROPECUARIOS (PAPPASA) 2023 - MUNICIPIO: CIUDAD DEL MAIZ.</v>
      </c>
    </row>
    <row r="1047" spans="1:19" ht="21" customHeight="1" x14ac:dyDescent="0.25">
      <c r="A1047" s="4" t="s">
        <v>1690</v>
      </c>
      <c r="B1047" s="5" t="s">
        <v>1684</v>
      </c>
      <c r="C1047" s="6" t="s">
        <v>1691</v>
      </c>
      <c r="D1047" s="6" t="s">
        <v>929</v>
      </c>
      <c r="E1047" s="6" t="s">
        <v>689</v>
      </c>
      <c r="F1047" s="7">
        <v>50</v>
      </c>
      <c r="G1047" s="8">
        <f t="shared" si="14"/>
        <v>12500</v>
      </c>
      <c r="H1047" s="10"/>
      <c r="I1047" s="17">
        <v>1</v>
      </c>
      <c r="J1047" s="17" t="s">
        <v>1601</v>
      </c>
      <c r="K1047" s="11">
        <v>45278</v>
      </c>
      <c r="L1047" s="11"/>
      <c r="M1047" t="e">
        <f>CONCATENATE(B1047,#REF!,C1047,D1047,E1047,#REF!)</f>
        <v>#REF!</v>
      </c>
      <c r="N1047" s="12" t="s">
        <v>1602</v>
      </c>
      <c r="O1047" s="13" t="str">
        <f>IFERROR(IF(C1047="","",VLOOKUP(TRIM(C1047),[4]Ñ!$A$1:$B$43,2,FALSE)),TRIM(C1047))</f>
        <v>PARAMO</v>
      </c>
      <c r="P1047" s="13" t="str">
        <f>IFERROR(IF(D1047="","",VLOOKUP(TRIM(D1047),[4]Ñ!$A$1:$B$43,2,FALSE)),TRIM(D1047))</f>
        <v>ZANELLA</v>
      </c>
      <c r="Q1047" s="14" t="str">
        <f>A1047</f>
        <v>2082</v>
      </c>
      <c r="R1047" s="15" t="str">
        <f t="shared" si="13"/>
        <v>SERGIO PARAMO ZANELLA</v>
      </c>
      <c r="S1047" s="16" t="str">
        <f>CONCATENATE("APOYO A PEQUEÑOS PRODUCTORES AFECTADOS POR SINIESTROS AGROPECUARIOS (PAPPASA) 2023 - MUNICIPIO: ",B1047,".")</f>
        <v>APOYO A PEQUEÑOS PRODUCTORES AFECTADOS POR SINIESTROS AGROPECUARIOS (PAPPASA) 2023 - MUNICIPIO: CIUDAD DEL MAIZ.</v>
      </c>
    </row>
    <row r="1048" spans="1:19" ht="21" customHeight="1" x14ac:dyDescent="0.25">
      <c r="A1048" s="4" t="s">
        <v>1692</v>
      </c>
      <c r="B1048" s="5" t="s">
        <v>1693</v>
      </c>
      <c r="C1048" s="6" t="s">
        <v>1669</v>
      </c>
      <c r="D1048" s="6" t="s">
        <v>1694</v>
      </c>
      <c r="E1048" s="6" t="s">
        <v>233</v>
      </c>
      <c r="F1048" s="7">
        <v>28</v>
      </c>
      <c r="G1048" s="8">
        <f t="shared" si="14"/>
        <v>7000</v>
      </c>
      <c r="H1048" s="10"/>
      <c r="I1048" s="17">
        <v>1</v>
      </c>
      <c r="J1048" s="17" t="s">
        <v>1601</v>
      </c>
      <c r="K1048" s="11">
        <v>45278</v>
      </c>
      <c r="L1048" s="11"/>
      <c r="M1048" t="e">
        <f>CONCATENATE(B1048,#REF!,C1048,D1048,E1048,#REF!)</f>
        <v>#REF!</v>
      </c>
      <c r="N1048" s="12" t="s">
        <v>1602</v>
      </c>
      <c r="O1048" s="13" t="str">
        <f>IFERROR(IF(C1048="","",VLOOKUP(TRIM(C1048),[5]Ñ!$A$1:$B$43,2,FALSE)),TRIM(C1048))</f>
        <v>ARMENDARIZ</v>
      </c>
      <c r="P1048" s="13" t="str">
        <f>IFERROR(IF(D1048="","",VLOOKUP(TRIM(D1048),[5]Ñ!$A$1:$B$43,2,FALSE)),TRIM(D1048))</f>
        <v>VALERIO</v>
      </c>
      <c r="Q1048" s="14" t="str">
        <f>A1048</f>
        <v>2083</v>
      </c>
      <c r="R1048" s="15" t="str">
        <f t="shared" si="13"/>
        <v>TOMAS ARMENDARIZ VALERIO</v>
      </c>
      <c r="S1048" s="16" t="str">
        <f>CONCATENATE("APOYO A PEQUEÑOS PRODUCTORES AFECTADOS POR SINIESTROS AGROPECUARIOS (PAPPASA) 2023 - MUNICIPIO: ",B1048,".")</f>
        <v>APOYO A PEQUEÑOS PRODUCTORES AFECTADOS POR SINIESTROS AGROPECUARIOS (PAPPASA) 2023 - MUNICIPIO: MEXQUITIC DE CARMONA.</v>
      </c>
    </row>
    <row r="1049" spans="1:19" ht="21" customHeight="1" x14ac:dyDescent="0.25">
      <c r="A1049" s="4" t="s">
        <v>1695</v>
      </c>
      <c r="B1049" s="5" t="s">
        <v>1693</v>
      </c>
      <c r="C1049" s="6" t="s">
        <v>1696</v>
      </c>
      <c r="D1049" s="6" t="s">
        <v>1697</v>
      </c>
      <c r="E1049" s="6" t="s">
        <v>373</v>
      </c>
      <c r="F1049" s="7">
        <v>21</v>
      </c>
      <c r="G1049" s="8">
        <f t="shared" si="14"/>
        <v>5250</v>
      </c>
      <c r="H1049" s="10"/>
      <c r="I1049" s="17">
        <v>1</v>
      </c>
      <c r="J1049" s="17" t="s">
        <v>1601</v>
      </c>
      <c r="K1049" s="11">
        <v>45278</v>
      </c>
      <c r="L1049" s="11"/>
      <c r="M1049" t="e">
        <f>CONCATENATE(B1049,#REF!,C1049,D1049,E1049,#REF!)</f>
        <v>#REF!</v>
      </c>
      <c r="N1049" s="12" t="s">
        <v>1602</v>
      </c>
      <c r="O1049" s="13" t="str">
        <f>IFERROR(IF(C1049="","",VLOOKUP(TRIM(C1049),[5]Ñ!$A$1:$B$43,2,FALSE)),TRIM(C1049))</f>
        <v>CAMPOS</v>
      </c>
      <c r="P1049" s="13" t="str">
        <f>IFERROR(IF(D1049="","",VLOOKUP(TRIM(D1049),[5]Ñ!$A$1:$B$43,2,FALSE)),TRIM(D1049))</f>
        <v>RUIS</v>
      </c>
      <c r="Q1049" s="14" t="str">
        <f>A1049</f>
        <v>2084</v>
      </c>
      <c r="R1049" s="15" t="str">
        <f t="shared" si="13"/>
        <v>GABINO CAMPOS RUIS</v>
      </c>
      <c r="S1049" s="16" t="str">
        <f>CONCATENATE("APOYO A PEQUEÑOS PRODUCTORES AFECTADOS POR SINIESTROS AGROPECUARIOS (PAPPASA) 2023 - MUNICIPIO: ",B1049,".")</f>
        <v>APOYO A PEQUEÑOS PRODUCTORES AFECTADOS POR SINIESTROS AGROPECUARIOS (PAPPASA) 2023 - MUNICIPIO: MEXQUITIC DE CARMONA.</v>
      </c>
    </row>
    <row r="1050" spans="1:19" ht="21" customHeight="1" x14ac:dyDescent="0.25">
      <c r="A1050" s="4" t="s">
        <v>1698</v>
      </c>
      <c r="B1050" s="5" t="s">
        <v>1693</v>
      </c>
      <c r="C1050" s="6" t="s">
        <v>1696</v>
      </c>
      <c r="D1050" s="6" t="s">
        <v>372</v>
      </c>
      <c r="E1050" s="6" t="s">
        <v>543</v>
      </c>
      <c r="F1050" s="7">
        <v>28</v>
      </c>
      <c r="G1050" s="8">
        <f t="shared" si="14"/>
        <v>7000</v>
      </c>
      <c r="H1050" s="10"/>
      <c r="I1050" s="17">
        <v>1</v>
      </c>
      <c r="J1050" s="17" t="s">
        <v>1601</v>
      </c>
      <c r="K1050" s="11">
        <v>45278</v>
      </c>
      <c r="L1050" s="11"/>
      <c r="M1050" t="e">
        <f>CONCATENATE(B1050,#REF!,C1050,D1050,E1050,#REF!)</f>
        <v>#REF!</v>
      </c>
      <c r="N1050" s="12" t="s">
        <v>1602</v>
      </c>
      <c r="O1050" s="13" t="str">
        <f>IFERROR(IF(C1050="","",VLOOKUP(TRIM(C1050),[5]Ñ!$A$1:$B$43,2,FALSE)),TRIM(C1050))</f>
        <v>CAMPOS</v>
      </c>
      <c r="P1050" s="13" t="str">
        <f>IFERROR(IF(D1050="","",VLOOKUP(TRIM(D1050),[5]Ñ!$A$1:$B$43,2,FALSE)),TRIM(D1050))</f>
        <v>RUIZ</v>
      </c>
      <c r="Q1050" s="14" t="str">
        <f>A1050</f>
        <v>2085</v>
      </c>
      <c r="R1050" s="15" t="str">
        <f t="shared" si="13"/>
        <v>BENITO CAMPOS RUIZ</v>
      </c>
      <c r="S1050" s="16" t="str">
        <f>CONCATENATE("APOYO A PEQUEÑOS PRODUCTORES AFECTADOS POR SINIESTROS AGROPECUARIOS (PAPPASA) 2023 - MUNICIPIO: ",B1050,".")</f>
        <v>APOYO A PEQUEÑOS PRODUCTORES AFECTADOS POR SINIESTROS AGROPECUARIOS (PAPPASA) 2023 - MUNICIPIO: MEXQUITIC DE CARMONA.</v>
      </c>
    </row>
    <row r="1051" spans="1:19" ht="21" customHeight="1" x14ac:dyDescent="0.25">
      <c r="A1051" s="4" t="s">
        <v>1699</v>
      </c>
      <c r="B1051" s="5" t="s">
        <v>1693</v>
      </c>
      <c r="C1051" s="6" t="s">
        <v>1700</v>
      </c>
      <c r="D1051" s="6" t="s">
        <v>1700</v>
      </c>
      <c r="E1051" s="6" t="s">
        <v>416</v>
      </c>
      <c r="F1051" s="7">
        <v>21</v>
      </c>
      <c r="G1051" s="8">
        <f t="shared" si="14"/>
        <v>5250</v>
      </c>
      <c r="H1051" s="10"/>
      <c r="I1051" s="17">
        <v>1</v>
      </c>
      <c r="J1051" s="17" t="s">
        <v>1601</v>
      </c>
      <c r="K1051" s="11">
        <v>45278</v>
      </c>
      <c r="L1051" s="11"/>
      <c r="M1051" t="e">
        <f>CONCATENATE(B1051,#REF!,C1051,D1051,E1051,#REF!)</f>
        <v>#REF!</v>
      </c>
      <c r="N1051" s="12" t="s">
        <v>1602</v>
      </c>
      <c r="O1051" s="13" t="str">
        <f>IFERROR(IF(C1051="","",VLOOKUP(TRIM(C1051),[5]Ñ!$A$1:$B$43,2,FALSE)),TRIM(C1051))</f>
        <v>ESPINO</v>
      </c>
      <c r="P1051" s="13" t="str">
        <f>IFERROR(IF(D1051="","",VLOOKUP(TRIM(D1051),[5]Ñ!$A$1:$B$43,2,FALSE)),TRIM(D1051))</f>
        <v>ESPINO</v>
      </c>
      <c r="Q1051" s="14" t="str">
        <f>A1051</f>
        <v>2086</v>
      </c>
      <c r="R1051" s="15" t="str">
        <f t="shared" si="13"/>
        <v>FELIX ESPINO ESPINO</v>
      </c>
      <c r="S1051" s="16" t="str">
        <f>CONCATENATE("APOYO A PEQUEÑOS PRODUCTORES AFECTADOS POR SINIESTROS AGROPECUARIOS (PAPPASA) 2023 - MUNICIPIO: ",B1051,".")</f>
        <v>APOYO A PEQUEÑOS PRODUCTORES AFECTADOS POR SINIESTROS AGROPECUARIOS (PAPPASA) 2023 - MUNICIPIO: MEXQUITIC DE CARMONA.</v>
      </c>
    </row>
    <row r="1052" spans="1:19" ht="21" customHeight="1" x14ac:dyDescent="0.25">
      <c r="A1052" s="4" t="s">
        <v>1701</v>
      </c>
      <c r="B1052" s="5" t="s">
        <v>1693</v>
      </c>
      <c r="C1052" s="6" t="s">
        <v>792</v>
      </c>
      <c r="D1052" s="6" t="s">
        <v>1700</v>
      </c>
      <c r="E1052" s="6" t="s">
        <v>1702</v>
      </c>
      <c r="F1052" s="7">
        <v>13</v>
      </c>
      <c r="G1052" s="8">
        <f t="shared" si="14"/>
        <v>3250</v>
      </c>
      <c r="H1052" s="10"/>
      <c r="I1052" s="17">
        <v>1</v>
      </c>
      <c r="J1052" s="17" t="s">
        <v>1601</v>
      </c>
      <c r="K1052" s="11">
        <v>45278</v>
      </c>
      <c r="L1052" s="11"/>
      <c r="M1052" t="e">
        <f>CONCATENATE(B1052,#REF!,C1052,D1052,E1052,#REF!)</f>
        <v>#REF!</v>
      </c>
      <c r="N1052" s="12" t="s">
        <v>1602</v>
      </c>
      <c r="O1052" s="13" t="str">
        <f>IFERROR(IF(C1052="","",VLOOKUP(TRIM(C1052),[5]Ñ!$A$1:$B$43,2,FALSE)),TRIM(C1052))</f>
        <v>MOLINA</v>
      </c>
      <c r="P1052" s="13" t="str">
        <f>IFERROR(IF(D1052="","",VLOOKUP(TRIM(D1052),[5]Ñ!$A$1:$B$43,2,FALSE)),TRIM(D1052))</f>
        <v>ESPINO</v>
      </c>
      <c r="Q1052" s="14" t="str">
        <f>A1052</f>
        <v>2087</v>
      </c>
      <c r="R1052" s="15" t="str">
        <f t="shared" si="13"/>
        <v>ALFONSO MOLINA ESPINO</v>
      </c>
      <c r="S1052" s="16" t="str">
        <f>CONCATENATE("APOYO A PEQUEÑOS PRODUCTORES AFECTADOS POR SINIESTROS AGROPECUARIOS (PAPPASA) 2023 - MUNICIPIO: ",B1052,".")</f>
        <v>APOYO A PEQUEÑOS PRODUCTORES AFECTADOS POR SINIESTROS AGROPECUARIOS (PAPPASA) 2023 - MUNICIPIO: MEXQUITIC DE CARMONA.</v>
      </c>
    </row>
    <row r="1053" spans="1:19" ht="21" customHeight="1" x14ac:dyDescent="0.25">
      <c r="A1053" s="4" t="s">
        <v>1703</v>
      </c>
      <c r="B1053" s="5" t="s">
        <v>1693</v>
      </c>
      <c r="C1053" s="6" t="s">
        <v>162</v>
      </c>
      <c r="D1053" s="6" t="s">
        <v>175</v>
      </c>
      <c r="E1053" s="6" t="s">
        <v>1213</v>
      </c>
      <c r="F1053" s="7">
        <v>5</v>
      </c>
      <c r="G1053" s="8">
        <f t="shared" si="14"/>
        <v>1250</v>
      </c>
      <c r="H1053" s="10"/>
      <c r="I1053" s="17">
        <v>1</v>
      </c>
      <c r="J1053" s="17" t="s">
        <v>1601</v>
      </c>
      <c r="K1053" s="11">
        <v>45278</v>
      </c>
      <c r="L1053" s="11"/>
      <c r="M1053" t="e">
        <f>CONCATENATE(B1053,#REF!,C1053,D1053,E1053,#REF!)</f>
        <v>#REF!</v>
      </c>
      <c r="N1053" s="12" t="s">
        <v>1602</v>
      </c>
      <c r="O1053" s="13" t="str">
        <f>IFERROR(IF(C1053="","",VLOOKUP(TRIM(C1053),[5]Ñ!$A$1:$B$43,2,FALSE)),TRIM(C1053))</f>
        <v>LOPEZ</v>
      </c>
      <c r="P1053" s="13" t="str">
        <f>IFERROR(IF(D1053="","",VLOOKUP(TRIM(D1053),[5]Ñ!$A$1:$B$43,2,FALSE)),TRIM(D1053))</f>
        <v>FLORES</v>
      </c>
      <c r="Q1053" s="14" t="str">
        <f>A1053</f>
        <v>2088</v>
      </c>
      <c r="R1053" s="15" t="str">
        <f t="shared" si="13"/>
        <v>JUVENTINO LOPEZ FLORES</v>
      </c>
      <c r="S1053" s="16" t="str">
        <f>CONCATENATE("APOYO A PEQUEÑOS PRODUCTORES AFECTADOS POR SINIESTROS AGROPECUARIOS (PAPPASA) 2023 - MUNICIPIO: ",B1053,".")</f>
        <v>APOYO A PEQUEÑOS PRODUCTORES AFECTADOS POR SINIESTROS AGROPECUARIOS (PAPPASA) 2023 - MUNICIPIO: MEXQUITIC DE CARMONA.</v>
      </c>
    </row>
    <row r="1054" spans="1:19" ht="21" customHeight="1" x14ac:dyDescent="0.25">
      <c r="A1054" s="4" t="s">
        <v>1704</v>
      </c>
      <c r="B1054" s="5" t="s">
        <v>1693</v>
      </c>
      <c r="C1054" s="6" t="s">
        <v>28</v>
      </c>
      <c r="D1054" s="6" t="s">
        <v>175</v>
      </c>
      <c r="E1054" s="6" t="s">
        <v>1705</v>
      </c>
      <c r="F1054" s="7">
        <v>15</v>
      </c>
      <c r="G1054" s="8">
        <f t="shared" si="14"/>
        <v>3750</v>
      </c>
      <c r="H1054" s="10"/>
      <c r="I1054" s="17">
        <v>1</v>
      </c>
      <c r="J1054" s="17" t="s">
        <v>1601</v>
      </c>
      <c r="K1054" s="11">
        <v>45278</v>
      </c>
      <c r="L1054" s="11"/>
      <c r="M1054" t="e">
        <f>CONCATENATE(B1054,#REF!,C1054,D1054,E1054,#REF!)</f>
        <v>#REF!</v>
      </c>
      <c r="N1054" s="12" t="s">
        <v>1602</v>
      </c>
      <c r="O1054" s="13" t="str">
        <f>IFERROR(IF(C1054="","",VLOOKUP(TRIM(C1054),[5]Ñ!$A$1:$B$43,2,FALSE)),TRIM(C1054))</f>
        <v>RAMIREZ</v>
      </c>
      <c r="P1054" s="13" t="str">
        <f>IFERROR(IF(D1054="","",VLOOKUP(TRIM(D1054),[5]Ñ!$A$1:$B$43,2,FALSE)),TRIM(D1054))</f>
        <v>FLORES</v>
      </c>
      <c r="Q1054" s="14" t="str">
        <f>A1054</f>
        <v>2089</v>
      </c>
      <c r="R1054" s="15" t="str">
        <f t="shared" ref="R1054:R1117" si="15">CONCATENATE(E1054," ",C1054," ",D1054)</f>
        <v>OFELIO RAMIREZ FLORES</v>
      </c>
      <c r="S1054" s="16" t="str">
        <f>CONCATENATE("APOYO A PEQUEÑOS PRODUCTORES AFECTADOS POR SINIESTROS AGROPECUARIOS (PAPPASA) 2023 - MUNICIPIO: ",B1054,".")</f>
        <v>APOYO A PEQUEÑOS PRODUCTORES AFECTADOS POR SINIESTROS AGROPECUARIOS (PAPPASA) 2023 - MUNICIPIO: MEXQUITIC DE CARMONA.</v>
      </c>
    </row>
    <row r="1055" spans="1:19" ht="21" customHeight="1" x14ac:dyDescent="0.25">
      <c r="A1055" s="4" t="s">
        <v>1706</v>
      </c>
      <c r="B1055" s="5" t="s">
        <v>1693</v>
      </c>
      <c r="C1055" s="6" t="s">
        <v>59</v>
      </c>
      <c r="D1055" s="6" t="s">
        <v>37</v>
      </c>
      <c r="E1055" s="6" t="s">
        <v>1707</v>
      </c>
      <c r="F1055" s="7">
        <v>11</v>
      </c>
      <c r="G1055" s="8">
        <f t="shared" si="14"/>
        <v>2750</v>
      </c>
      <c r="H1055" s="10"/>
      <c r="I1055" s="17">
        <v>1</v>
      </c>
      <c r="J1055" s="17" t="s">
        <v>1601</v>
      </c>
      <c r="K1055" s="11">
        <v>45278</v>
      </c>
      <c r="L1055" s="11"/>
      <c r="M1055" t="e">
        <f>CONCATENATE(B1055,#REF!,C1055,D1055,E1055,#REF!)</f>
        <v>#REF!</v>
      </c>
      <c r="N1055" s="12" t="s">
        <v>1602</v>
      </c>
      <c r="O1055" s="13" t="str">
        <f>IFERROR(IF(C1055="","",VLOOKUP(TRIM(C1055),[5]Ñ!$A$1:$B$43,2,FALSE)),TRIM(C1055))</f>
        <v>HERNANDEZ</v>
      </c>
      <c r="P1055" s="13" t="str">
        <f>IFERROR(IF(D1055="","",VLOOKUP(TRIM(D1055),[5]Ñ!$A$1:$B$43,2,FALSE)),TRIM(D1055))</f>
        <v>RODRIGUEZ</v>
      </c>
      <c r="Q1055" s="14" t="str">
        <f>A1055</f>
        <v>2090</v>
      </c>
      <c r="R1055" s="15" t="str">
        <f t="shared" si="15"/>
        <v>FORTINO HERNANDEZ RODRIGUEZ</v>
      </c>
      <c r="S1055" s="16" t="str">
        <f>CONCATENATE("APOYO A PEQUEÑOS PRODUCTORES AFECTADOS POR SINIESTROS AGROPECUARIOS (PAPPASA) 2023 - MUNICIPIO: ",B1055,".")</f>
        <v>APOYO A PEQUEÑOS PRODUCTORES AFECTADOS POR SINIESTROS AGROPECUARIOS (PAPPASA) 2023 - MUNICIPIO: MEXQUITIC DE CARMONA.</v>
      </c>
    </row>
    <row r="1056" spans="1:19" ht="21" customHeight="1" x14ac:dyDescent="0.25">
      <c r="A1056" s="4" t="s">
        <v>1708</v>
      </c>
      <c r="B1056" s="5" t="s">
        <v>1693</v>
      </c>
      <c r="C1056" s="6" t="s">
        <v>28</v>
      </c>
      <c r="D1056" s="6" t="s">
        <v>21</v>
      </c>
      <c r="E1056" s="6" t="s">
        <v>52</v>
      </c>
      <c r="F1056" s="7">
        <v>9</v>
      </c>
      <c r="G1056" s="8">
        <f t="shared" ref="G1056:G1119" si="16">F1056*250</f>
        <v>2250</v>
      </c>
      <c r="H1056" s="10"/>
      <c r="I1056" s="17">
        <v>1</v>
      </c>
      <c r="J1056" s="17" t="s">
        <v>1601</v>
      </c>
      <c r="K1056" s="11">
        <v>45278</v>
      </c>
      <c r="L1056" s="11"/>
      <c r="M1056" t="e">
        <f>CONCATENATE(B1056,#REF!,C1056,D1056,E1056,#REF!)</f>
        <v>#REF!</v>
      </c>
      <c r="N1056" s="12" t="s">
        <v>1602</v>
      </c>
      <c r="O1056" s="13" t="str">
        <f>IFERROR(IF(C1056="","",VLOOKUP(TRIM(C1056),[5]Ñ!$A$1:$B$43,2,FALSE)),TRIM(C1056))</f>
        <v>RAMIREZ</v>
      </c>
      <c r="P1056" s="13" t="str">
        <f>IFERROR(IF(D1056="","",VLOOKUP(TRIM(D1056),[5]Ñ!$A$1:$B$43,2,FALSE)),TRIM(D1056))</f>
        <v>MARTINEZ</v>
      </c>
      <c r="Q1056" s="14" t="str">
        <f>A1056</f>
        <v>2091</v>
      </c>
      <c r="R1056" s="15" t="str">
        <f t="shared" si="15"/>
        <v>ANGEL RAMIREZ MARTINEZ</v>
      </c>
      <c r="S1056" s="16" t="str">
        <f>CONCATENATE("APOYO A PEQUEÑOS PRODUCTORES AFECTADOS POR SINIESTROS AGROPECUARIOS (PAPPASA) 2023 - MUNICIPIO: ",B1056,".")</f>
        <v>APOYO A PEQUEÑOS PRODUCTORES AFECTADOS POR SINIESTROS AGROPECUARIOS (PAPPASA) 2023 - MUNICIPIO: MEXQUITIC DE CARMONA.</v>
      </c>
    </row>
    <row r="1057" spans="1:19" ht="21" customHeight="1" x14ac:dyDescent="0.25">
      <c r="A1057" s="4" t="s">
        <v>1709</v>
      </c>
      <c r="B1057" s="5" t="s">
        <v>1693</v>
      </c>
      <c r="C1057" s="6" t="s">
        <v>1710</v>
      </c>
      <c r="D1057" s="6" t="s">
        <v>450</v>
      </c>
      <c r="E1057" s="6" t="s">
        <v>1323</v>
      </c>
      <c r="F1057" s="7">
        <v>50</v>
      </c>
      <c r="G1057" s="8">
        <f t="shared" si="16"/>
        <v>12500</v>
      </c>
      <c r="H1057" s="10"/>
      <c r="I1057" s="17">
        <v>1</v>
      </c>
      <c r="J1057" s="17" t="s">
        <v>1601</v>
      </c>
      <c r="K1057" s="11">
        <v>45278</v>
      </c>
      <c r="L1057" s="11"/>
      <c r="M1057" t="e">
        <f>CONCATENATE(B1057,#REF!,C1057,D1057,E1057,#REF!)</f>
        <v>#REF!</v>
      </c>
      <c r="N1057" s="12" t="s">
        <v>1602</v>
      </c>
      <c r="O1057" s="13" t="str">
        <f>IFERROR(IF(C1057="","",VLOOKUP(TRIM(C1057),[5]Ñ!$A$1:$B$43,2,FALSE)),TRIM(C1057))</f>
        <v>MACARENO</v>
      </c>
      <c r="P1057" s="13" t="str">
        <f>IFERROR(IF(D1057="","",VLOOKUP(TRIM(D1057),[5]Ñ!$A$1:$B$43,2,FALSE)),TRIM(D1057))</f>
        <v>JIMENEZ</v>
      </c>
      <c r="Q1057" s="14" t="str">
        <f>A1057</f>
        <v>2092</v>
      </c>
      <c r="R1057" s="15" t="str">
        <f t="shared" si="15"/>
        <v>SILVESTRE MACARENO JIMENEZ</v>
      </c>
      <c r="S1057" s="16" t="str">
        <f>CONCATENATE("APOYO A PEQUEÑOS PRODUCTORES AFECTADOS POR SINIESTROS AGROPECUARIOS (PAPPASA) 2023 - MUNICIPIO: ",B1057,".")</f>
        <v>APOYO A PEQUEÑOS PRODUCTORES AFECTADOS POR SINIESTROS AGROPECUARIOS (PAPPASA) 2023 - MUNICIPIO: MEXQUITIC DE CARMONA.</v>
      </c>
    </row>
    <row r="1058" spans="1:19" ht="21" customHeight="1" x14ac:dyDescent="0.25">
      <c r="A1058" s="4" t="s">
        <v>1711</v>
      </c>
      <c r="B1058" s="5" t="s">
        <v>1693</v>
      </c>
      <c r="C1058" s="6" t="s">
        <v>1712</v>
      </c>
      <c r="D1058" s="6" t="s">
        <v>273</v>
      </c>
      <c r="E1058" s="6" t="s">
        <v>228</v>
      </c>
      <c r="F1058" s="7">
        <v>50</v>
      </c>
      <c r="G1058" s="8">
        <f t="shared" si="16"/>
        <v>12500</v>
      </c>
      <c r="H1058" s="10"/>
      <c r="I1058" s="17">
        <v>1</v>
      </c>
      <c r="J1058" s="17" t="s">
        <v>1601</v>
      </c>
      <c r="K1058" s="11">
        <v>45278</v>
      </c>
      <c r="L1058" s="11"/>
      <c r="M1058" t="e">
        <f>CONCATENATE(B1058,#REF!,C1058,D1058,E1058,#REF!)</f>
        <v>#REF!</v>
      </c>
      <c r="N1058" s="12" t="s">
        <v>1602</v>
      </c>
      <c r="O1058" s="13" t="str">
        <f>IFERROR(IF(C1058="","",VLOOKUP(TRIM(C1058),[5]Ñ!$A$1:$B$43,2,FALSE)),TRIM(C1058))</f>
        <v>QUISTIAN</v>
      </c>
      <c r="P1058" s="13" t="str">
        <f>IFERROR(IF(D1058="","",VLOOKUP(TRIM(D1058),[5]Ñ!$A$1:$B$43,2,FALSE)),TRIM(D1058))</f>
        <v>VAZQUEZ</v>
      </c>
      <c r="Q1058" s="14" t="str">
        <f>A1058</f>
        <v>2093</v>
      </c>
      <c r="R1058" s="15" t="str">
        <f t="shared" si="15"/>
        <v>ANTONIO QUISTIAN VAZQUEZ</v>
      </c>
      <c r="S1058" s="16" t="str">
        <f>CONCATENATE("APOYO A PEQUEÑOS PRODUCTORES AFECTADOS POR SINIESTROS AGROPECUARIOS (PAPPASA) 2023 - MUNICIPIO: ",B1058,".")</f>
        <v>APOYO A PEQUEÑOS PRODUCTORES AFECTADOS POR SINIESTROS AGROPECUARIOS (PAPPASA) 2023 - MUNICIPIO: MEXQUITIC DE CARMONA.</v>
      </c>
    </row>
    <row r="1059" spans="1:19" ht="21" customHeight="1" x14ac:dyDescent="0.25">
      <c r="A1059" s="4" t="s">
        <v>1713</v>
      </c>
      <c r="B1059" s="5" t="s">
        <v>1693</v>
      </c>
      <c r="C1059" s="6" t="s">
        <v>450</v>
      </c>
      <c r="D1059" s="6" t="s">
        <v>179</v>
      </c>
      <c r="E1059" s="6" t="s">
        <v>567</v>
      </c>
      <c r="F1059" s="7">
        <v>13</v>
      </c>
      <c r="G1059" s="8">
        <f t="shared" si="16"/>
        <v>3250</v>
      </c>
      <c r="H1059" s="10"/>
      <c r="I1059" s="17">
        <v>1</v>
      </c>
      <c r="J1059" s="17" t="s">
        <v>1601</v>
      </c>
      <c r="K1059" s="11">
        <v>45278</v>
      </c>
      <c r="L1059" s="11"/>
      <c r="M1059" t="e">
        <f>CONCATENATE(B1059,#REF!,C1059,D1059,E1059,#REF!)</f>
        <v>#REF!</v>
      </c>
      <c r="N1059" s="12" t="s">
        <v>1602</v>
      </c>
      <c r="O1059" s="13" t="str">
        <f>IFERROR(IF(C1059="","",VLOOKUP(TRIM(C1059),[5]Ñ!$A$1:$B$43,2,FALSE)),TRIM(C1059))</f>
        <v>JIMENEZ</v>
      </c>
      <c r="P1059" s="13" t="str">
        <f>IFERROR(IF(D1059="","",VLOOKUP(TRIM(D1059),[5]Ñ!$A$1:$B$43,2,FALSE)),TRIM(D1059))</f>
        <v>GARCIA</v>
      </c>
      <c r="Q1059" s="14" t="str">
        <f>A1059</f>
        <v>2094</v>
      </c>
      <c r="R1059" s="15" t="str">
        <f t="shared" si="15"/>
        <v>LEOBARDO JIMENEZ GARCIA</v>
      </c>
      <c r="S1059" s="16" t="str">
        <f>CONCATENATE("APOYO A PEQUEÑOS PRODUCTORES AFECTADOS POR SINIESTROS AGROPECUARIOS (PAPPASA) 2023 - MUNICIPIO: ",B1059,".")</f>
        <v>APOYO A PEQUEÑOS PRODUCTORES AFECTADOS POR SINIESTROS AGROPECUARIOS (PAPPASA) 2023 - MUNICIPIO: MEXQUITIC DE CARMONA.</v>
      </c>
    </row>
    <row r="1060" spans="1:19" ht="21" customHeight="1" x14ac:dyDescent="0.25">
      <c r="A1060" s="4" t="s">
        <v>1714</v>
      </c>
      <c r="B1060" s="5" t="s">
        <v>1693</v>
      </c>
      <c r="C1060" s="6" t="s">
        <v>175</v>
      </c>
      <c r="D1060" s="6" t="s">
        <v>175</v>
      </c>
      <c r="E1060" s="6" t="s">
        <v>1715</v>
      </c>
      <c r="F1060" s="7">
        <v>14</v>
      </c>
      <c r="G1060" s="8">
        <f t="shared" si="16"/>
        <v>3500</v>
      </c>
      <c r="H1060" s="10"/>
      <c r="I1060" s="17">
        <v>1</v>
      </c>
      <c r="J1060" s="17" t="s">
        <v>1601</v>
      </c>
      <c r="K1060" s="11">
        <v>45278</v>
      </c>
      <c r="L1060" s="11"/>
      <c r="M1060" t="e">
        <f>CONCATENATE(B1060,#REF!,C1060,D1060,E1060,#REF!)</f>
        <v>#REF!</v>
      </c>
      <c r="N1060" s="12" t="s">
        <v>1602</v>
      </c>
      <c r="O1060" s="13" t="str">
        <f>IFERROR(IF(C1060="","",VLOOKUP(TRIM(C1060),[5]Ñ!$A$1:$B$43,2,FALSE)),TRIM(C1060))</f>
        <v>FLORES</v>
      </c>
      <c r="P1060" s="13" t="str">
        <f>IFERROR(IF(D1060="","",VLOOKUP(TRIM(D1060),[5]Ñ!$A$1:$B$43,2,FALSE)),TRIM(D1060))</f>
        <v>FLORES</v>
      </c>
      <c r="Q1060" s="14" t="str">
        <f>A1060</f>
        <v>2095</v>
      </c>
      <c r="R1060" s="15" t="str">
        <f t="shared" si="15"/>
        <v>LEON FLORES FLORES</v>
      </c>
      <c r="S1060" s="16" t="str">
        <f>CONCATENATE("APOYO A PEQUEÑOS PRODUCTORES AFECTADOS POR SINIESTROS AGROPECUARIOS (PAPPASA) 2023 - MUNICIPIO: ",B1060,".")</f>
        <v>APOYO A PEQUEÑOS PRODUCTORES AFECTADOS POR SINIESTROS AGROPECUARIOS (PAPPASA) 2023 - MUNICIPIO: MEXQUITIC DE CARMONA.</v>
      </c>
    </row>
    <row r="1061" spans="1:19" ht="21" customHeight="1" x14ac:dyDescent="0.25">
      <c r="A1061" s="4" t="s">
        <v>1716</v>
      </c>
      <c r="B1061" s="5" t="s">
        <v>1693</v>
      </c>
      <c r="C1061" s="6" t="s">
        <v>59</v>
      </c>
      <c r="D1061" s="6" t="s">
        <v>1717</v>
      </c>
      <c r="E1061" s="6" t="s">
        <v>1718</v>
      </c>
      <c r="F1061" s="7">
        <v>12</v>
      </c>
      <c r="G1061" s="8">
        <f t="shared" si="16"/>
        <v>3000</v>
      </c>
      <c r="H1061" s="10"/>
      <c r="I1061" s="17">
        <v>1</v>
      </c>
      <c r="J1061" s="17" t="s">
        <v>1601</v>
      </c>
      <c r="K1061" s="11">
        <v>45278</v>
      </c>
      <c r="L1061" s="11"/>
      <c r="M1061" t="e">
        <f>CONCATENATE(B1061,#REF!,C1061,D1061,E1061,#REF!)</f>
        <v>#REF!</v>
      </c>
      <c r="N1061" s="12" t="s">
        <v>1602</v>
      </c>
      <c r="O1061" s="13" t="str">
        <f>IFERROR(IF(C1061="","",VLOOKUP(TRIM(C1061),[5]Ñ!$A$1:$B$43,2,FALSE)),TRIM(C1061))</f>
        <v>HERNANDEZ</v>
      </c>
      <c r="P1061" s="13" t="str">
        <f>IFERROR(IF(D1061="","",VLOOKUP(TRIM(D1061),[5]Ñ!$A$1:$B$43,2,FALSE)),TRIM(D1061))</f>
        <v>TENORIO</v>
      </c>
      <c r="Q1061" s="14" t="str">
        <f>A1061</f>
        <v>2096</v>
      </c>
      <c r="R1061" s="15" t="str">
        <f t="shared" si="15"/>
        <v>HUGO ANDRES HERNANDEZ TENORIO</v>
      </c>
      <c r="S1061" s="16" t="str">
        <f>CONCATENATE("APOYO A PEQUEÑOS PRODUCTORES AFECTADOS POR SINIESTROS AGROPECUARIOS (PAPPASA) 2023 - MUNICIPIO: ",B1061,".")</f>
        <v>APOYO A PEQUEÑOS PRODUCTORES AFECTADOS POR SINIESTROS AGROPECUARIOS (PAPPASA) 2023 - MUNICIPIO: MEXQUITIC DE CARMONA.</v>
      </c>
    </row>
    <row r="1062" spans="1:19" ht="21" customHeight="1" x14ac:dyDescent="0.25">
      <c r="A1062" s="4" t="s">
        <v>1719</v>
      </c>
      <c r="B1062" s="5" t="s">
        <v>1693</v>
      </c>
      <c r="C1062" s="6" t="s">
        <v>1470</v>
      </c>
      <c r="D1062" s="6" t="s">
        <v>1717</v>
      </c>
      <c r="E1062" s="6" t="s">
        <v>810</v>
      </c>
      <c r="F1062" s="7">
        <v>5</v>
      </c>
      <c r="G1062" s="8">
        <f t="shared" si="16"/>
        <v>1250</v>
      </c>
      <c r="H1062" s="10"/>
      <c r="I1062" s="17">
        <v>1</v>
      </c>
      <c r="J1062" s="17" t="s">
        <v>1601</v>
      </c>
      <c r="K1062" s="11">
        <v>45278</v>
      </c>
      <c r="L1062" s="11"/>
      <c r="M1062" t="e">
        <f>CONCATENATE(B1062,#REF!,C1062,D1062,E1062,#REF!)</f>
        <v>#REF!</v>
      </c>
      <c r="N1062" s="12" t="s">
        <v>1602</v>
      </c>
      <c r="O1062" s="13" t="str">
        <f>IFERROR(IF(C1062="","",VLOOKUP(TRIM(C1062),[5]Ñ!$A$1:$B$43,2,FALSE)),TRIM(C1062))</f>
        <v>CARMONA</v>
      </c>
      <c r="P1062" s="13" t="str">
        <f>IFERROR(IF(D1062="","",VLOOKUP(TRIM(D1062),[5]Ñ!$A$1:$B$43,2,FALSE)),TRIM(D1062))</f>
        <v>TENORIO</v>
      </c>
      <c r="Q1062" s="14" t="str">
        <f>A1062</f>
        <v>2097</v>
      </c>
      <c r="R1062" s="15" t="str">
        <f t="shared" si="15"/>
        <v>GREGORIO CARMONA TENORIO</v>
      </c>
      <c r="S1062" s="16" t="str">
        <f>CONCATENATE("APOYO A PEQUEÑOS PRODUCTORES AFECTADOS POR SINIESTROS AGROPECUARIOS (PAPPASA) 2023 - MUNICIPIO: ",B1062,".")</f>
        <v>APOYO A PEQUEÑOS PRODUCTORES AFECTADOS POR SINIESTROS AGROPECUARIOS (PAPPASA) 2023 - MUNICIPIO: MEXQUITIC DE CARMONA.</v>
      </c>
    </row>
    <row r="1063" spans="1:19" ht="21" customHeight="1" x14ac:dyDescent="0.25">
      <c r="A1063" s="4" t="s">
        <v>1720</v>
      </c>
      <c r="B1063" s="5" t="s">
        <v>1693</v>
      </c>
      <c r="C1063" s="6" t="s">
        <v>1700</v>
      </c>
      <c r="D1063" s="6" t="s">
        <v>59</v>
      </c>
      <c r="E1063" s="6" t="s">
        <v>1721</v>
      </c>
      <c r="F1063" s="7">
        <v>6</v>
      </c>
      <c r="G1063" s="8">
        <f t="shared" si="16"/>
        <v>1500</v>
      </c>
      <c r="H1063" s="10"/>
      <c r="I1063" s="17">
        <v>1</v>
      </c>
      <c r="J1063" s="17" t="s">
        <v>1601</v>
      </c>
      <c r="K1063" s="11">
        <v>45278</v>
      </c>
      <c r="L1063" s="11"/>
      <c r="M1063" t="e">
        <f>CONCATENATE(B1063,#REF!,C1063,D1063,E1063,#REF!)</f>
        <v>#REF!</v>
      </c>
      <c r="N1063" s="12" t="s">
        <v>1602</v>
      </c>
      <c r="O1063" s="13" t="str">
        <f>IFERROR(IF(C1063="","",VLOOKUP(TRIM(C1063),[5]Ñ!$A$1:$B$43,2,FALSE)),TRIM(C1063))</f>
        <v>ESPINO</v>
      </c>
      <c r="P1063" s="13" t="str">
        <f>IFERROR(IF(D1063="","",VLOOKUP(TRIM(D1063),[5]Ñ!$A$1:$B$43,2,FALSE)),TRIM(D1063))</f>
        <v>HERNANDEZ</v>
      </c>
      <c r="Q1063" s="14" t="str">
        <f>A1063</f>
        <v>2098</v>
      </c>
      <c r="R1063" s="15" t="str">
        <f t="shared" si="15"/>
        <v>MARIA DE LOS ANGELES ESPINO HERNANDEZ</v>
      </c>
      <c r="S1063" s="16" t="str">
        <f>CONCATENATE("APOYO A PEQUEÑOS PRODUCTORES AFECTADOS POR SINIESTROS AGROPECUARIOS (PAPPASA) 2023 - MUNICIPIO: ",B1063,".")</f>
        <v>APOYO A PEQUEÑOS PRODUCTORES AFECTADOS POR SINIESTROS AGROPECUARIOS (PAPPASA) 2023 - MUNICIPIO: MEXQUITIC DE CARMONA.</v>
      </c>
    </row>
    <row r="1064" spans="1:19" ht="21" customHeight="1" x14ac:dyDescent="0.25">
      <c r="A1064" s="4" t="s">
        <v>1722</v>
      </c>
      <c r="B1064" s="5" t="s">
        <v>1693</v>
      </c>
      <c r="C1064" s="6" t="s">
        <v>1723</v>
      </c>
      <c r="D1064" s="6" t="s">
        <v>1470</v>
      </c>
      <c r="E1064" s="6" t="s">
        <v>1724</v>
      </c>
      <c r="F1064" s="7">
        <v>16</v>
      </c>
      <c r="G1064" s="8">
        <f t="shared" si="16"/>
        <v>4000</v>
      </c>
      <c r="H1064" s="10"/>
      <c r="I1064" s="17">
        <v>1</v>
      </c>
      <c r="J1064" s="17" t="s">
        <v>1601</v>
      </c>
      <c r="K1064" s="11">
        <v>45278</v>
      </c>
      <c r="L1064" s="11"/>
      <c r="M1064" t="e">
        <f>CONCATENATE(B1064,#REF!,C1064,D1064,E1064,#REF!)</f>
        <v>#REF!</v>
      </c>
      <c r="N1064" s="12" t="s">
        <v>1602</v>
      </c>
      <c r="O1064" s="13" t="str">
        <f>IFERROR(IF(C1064="","",VLOOKUP(TRIM(C1064),[5]Ñ!$A$1:$B$43,2,FALSE)),TRIM(C1064))</f>
        <v>GASPAR</v>
      </c>
      <c r="P1064" s="13" t="str">
        <f>IFERROR(IF(D1064="","",VLOOKUP(TRIM(D1064),[5]Ñ!$A$1:$B$43,2,FALSE)),TRIM(D1064))</f>
        <v>CARMONA</v>
      </c>
      <c r="Q1064" s="14" t="str">
        <f>A1064</f>
        <v>2099</v>
      </c>
      <c r="R1064" s="15" t="str">
        <f t="shared" si="15"/>
        <v>PAULO GASPAR CARMONA</v>
      </c>
      <c r="S1064" s="16" t="str">
        <f>CONCATENATE("APOYO A PEQUEÑOS PRODUCTORES AFECTADOS POR SINIESTROS AGROPECUARIOS (PAPPASA) 2023 - MUNICIPIO: ",B1064,".")</f>
        <v>APOYO A PEQUEÑOS PRODUCTORES AFECTADOS POR SINIESTROS AGROPECUARIOS (PAPPASA) 2023 - MUNICIPIO: MEXQUITIC DE CARMONA.</v>
      </c>
    </row>
    <row r="1065" spans="1:19" ht="21" customHeight="1" x14ac:dyDescent="0.25">
      <c r="A1065" s="4" t="s">
        <v>1725</v>
      </c>
      <c r="B1065" s="5" t="s">
        <v>1693</v>
      </c>
      <c r="C1065" s="6" t="s">
        <v>59</v>
      </c>
      <c r="D1065" s="6" t="s">
        <v>1470</v>
      </c>
      <c r="E1065" s="6" t="s">
        <v>1555</v>
      </c>
      <c r="F1065" s="7">
        <v>16</v>
      </c>
      <c r="G1065" s="8">
        <f t="shared" si="16"/>
        <v>4000</v>
      </c>
      <c r="H1065" s="10"/>
      <c r="I1065" s="17">
        <v>1</v>
      </c>
      <c r="J1065" s="17" t="s">
        <v>1601</v>
      </c>
      <c r="K1065" s="11">
        <v>45278</v>
      </c>
      <c r="L1065" s="11"/>
      <c r="M1065" t="e">
        <f>CONCATENATE(B1065,#REF!,C1065,D1065,E1065,#REF!)</f>
        <v>#REF!</v>
      </c>
      <c r="N1065" s="12" t="s">
        <v>1602</v>
      </c>
      <c r="O1065" s="13" t="str">
        <f>IFERROR(IF(C1065="","",VLOOKUP(TRIM(C1065),[5]Ñ!$A$1:$B$43,2,FALSE)),TRIM(C1065))</f>
        <v>HERNANDEZ</v>
      </c>
      <c r="P1065" s="13" t="str">
        <f>IFERROR(IF(D1065="","",VLOOKUP(TRIM(D1065),[5]Ñ!$A$1:$B$43,2,FALSE)),TRIM(D1065))</f>
        <v>CARMONA</v>
      </c>
      <c r="Q1065" s="14" t="str">
        <f>A1065</f>
        <v>2100</v>
      </c>
      <c r="R1065" s="15" t="str">
        <f t="shared" si="15"/>
        <v>LUCAS HERNANDEZ CARMONA</v>
      </c>
      <c r="S1065" s="16" t="str">
        <f>CONCATENATE("APOYO A PEQUEÑOS PRODUCTORES AFECTADOS POR SINIESTROS AGROPECUARIOS (PAPPASA) 2023 - MUNICIPIO: ",B1065,".")</f>
        <v>APOYO A PEQUEÑOS PRODUCTORES AFECTADOS POR SINIESTROS AGROPECUARIOS (PAPPASA) 2023 - MUNICIPIO: MEXQUITIC DE CARMONA.</v>
      </c>
    </row>
    <row r="1066" spans="1:19" ht="21" customHeight="1" x14ac:dyDescent="0.25">
      <c r="A1066" s="4" t="s">
        <v>1726</v>
      </c>
      <c r="B1066" s="5" t="s">
        <v>1693</v>
      </c>
      <c r="C1066" s="6" t="s">
        <v>59</v>
      </c>
      <c r="D1066" s="6" t="s">
        <v>1470</v>
      </c>
      <c r="E1066" s="6" t="s">
        <v>1553</v>
      </c>
      <c r="F1066" s="7">
        <v>6</v>
      </c>
      <c r="G1066" s="8">
        <f t="shared" si="16"/>
        <v>1500</v>
      </c>
      <c r="H1066" s="10"/>
      <c r="I1066" s="17">
        <v>1</v>
      </c>
      <c r="J1066" s="17" t="s">
        <v>1601</v>
      </c>
      <c r="K1066" s="11">
        <v>45278</v>
      </c>
      <c r="L1066" s="11"/>
      <c r="M1066" t="e">
        <f>CONCATENATE(B1066,#REF!,C1066,D1066,E1066,#REF!)</f>
        <v>#REF!</v>
      </c>
      <c r="N1066" s="12" t="s">
        <v>1602</v>
      </c>
      <c r="O1066" s="13" t="str">
        <f>IFERROR(IF(C1066="","",VLOOKUP(TRIM(C1066),[5]Ñ!$A$1:$B$43,2,FALSE)),TRIM(C1066))</f>
        <v>HERNANDEZ</v>
      </c>
      <c r="P1066" s="13" t="str">
        <f>IFERROR(IF(D1066="","",VLOOKUP(TRIM(D1066),[5]Ñ!$A$1:$B$43,2,FALSE)),TRIM(D1066))</f>
        <v>CARMONA</v>
      </c>
      <c r="Q1066" s="14" t="str">
        <f>A1066</f>
        <v>2101</v>
      </c>
      <c r="R1066" s="15" t="str">
        <f t="shared" si="15"/>
        <v>MAXIMINO HERNANDEZ CARMONA</v>
      </c>
      <c r="S1066" s="16" t="str">
        <f>CONCATENATE("APOYO A PEQUEÑOS PRODUCTORES AFECTADOS POR SINIESTROS AGROPECUARIOS (PAPPASA) 2023 - MUNICIPIO: ",B1066,".")</f>
        <v>APOYO A PEQUEÑOS PRODUCTORES AFECTADOS POR SINIESTROS AGROPECUARIOS (PAPPASA) 2023 - MUNICIPIO: MEXQUITIC DE CARMONA.</v>
      </c>
    </row>
    <row r="1067" spans="1:19" ht="21" customHeight="1" x14ac:dyDescent="0.25">
      <c r="A1067" s="4" t="s">
        <v>1727</v>
      </c>
      <c r="B1067" s="5" t="s">
        <v>1693</v>
      </c>
      <c r="C1067" s="6" t="s">
        <v>59</v>
      </c>
      <c r="D1067" s="6" t="s">
        <v>59</v>
      </c>
      <c r="E1067" s="6" t="s">
        <v>1728</v>
      </c>
      <c r="F1067" s="7">
        <v>17</v>
      </c>
      <c r="G1067" s="8">
        <f t="shared" si="16"/>
        <v>4250</v>
      </c>
      <c r="H1067" s="10"/>
      <c r="I1067" s="17">
        <v>1</v>
      </c>
      <c r="J1067" s="17" t="s">
        <v>1601</v>
      </c>
      <c r="K1067" s="11">
        <v>45278</v>
      </c>
      <c r="L1067" s="11"/>
      <c r="M1067" t="e">
        <f>CONCATENATE(B1067,#REF!,C1067,D1067,E1067,#REF!)</f>
        <v>#REF!</v>
      </c>
      <c r="N1067" s="12" t="s">
        <v>1602</v>
      </c>
      <c r="O1067" s="13" t="str">
        <f>IFERROR(IF(C1067="","",VLOOKUP(TRIM(C1067),[5]Ñ!$A$1:$B$43,2,FALSE)),TRIM(C1067))</f>
        <v>HERNANDEZ</v>
      </c>
      <c r="P1067" s="13" t="str">
        <f>IFERROR(IF(D1067="","",VLOOKUP(TRIM(D1067),[5]Ñ!$A$1:$B$43,2,FALSE)),TRIM(D1067))</f>
        <v>HERNANDEZ</v>
      </c>
      <c r="Q1067" s="14" t="str">
        <f>A1067</f>
        <v>2102</v>
      </c>
      <c r="R1067" s="15" t="str">
        <f t="shared" si="15"/>
        <v>ANCELMO HERNANDEZ HERNANDEZ</v>
      </c>
      <c r="S1067" s="16" t="str">
        <f>CONCATENATE("APOYO A PEQUEÑOS PRODUCTORES AFECTADOS POR SINIESTROS AGROPECUARIOS (PAPPASA) 2023 - MUNICIPIO: ",B1067,".")</f>
        <v>APOYO A PEQUEÑOS PRODUCTORES AFECTADOS POR SINIESTROS AGROPECUARIOS (PAPPASA) 2023 - MUNICIPIO: MEXQUITIC DE CARMONA.</v>
      </c>
    </row>
    <row r="1068" spans="1:19" ht="21" customHeight="1" x14ac:dyDescent="0.25">
      <c r="A1068" s="4" t="s">
        <v>1729</v>
      </c>
      <c r="B1068" s="5" t="s">
        <v>1693</v>
      </c>
      <c r="C1068" s="6" t="s">
        <v>59</v>
      </c>
      <c r="D1068" s="6" t="s">
        <v>59</v>
      </c>
      <c r="E1068" s="6" t="s">
        <v>1730</v>
      </c>
      <c r="F1068" s="7">
        <v>7</v>
      </c>
      <c r="G1068" s="8">
        <f t="shared" si="16"/>
        <v>1750</v>
      </c>
      <c r="H1068" s="10"/>
      <c r="I1068" s="17">
        <v>1</v>
      </c>
      <c r="J1068" s="17" t="s">
        <v>1601</v>
      </c>
      <c r="K1068" s="11">
        <v>45278</v>
      </c>
      <c r="L1068" s="11"/>
      <c r="M1068" t="e">
        <f>CONCATENATE(B1068,#REF!,C1068,D1068,E1068,#REF!)</f>
        <v>#REF!</v>
      </c>
      <c r="N1068" s="12" t="s">
        <v>1602</v>
      </c>
      <c r="O1068" s="13" t="str">
        <f>IFERROR(IF(C1068="","",VLOOKUP(TRIM(C1068),[5]Ñ!$A$1:$B$43,2,FALSE)),TRIM(C1068))</f>
        <v>HERNANDEZ</v>
      </c>
      <c r="P1068" s="13" t="str">
        <f>IFERROR(IF(D1068="","",VLOOKUP(TRIM(D1068),[5]Ñ!$A$1:$B$43,2,FALSE)),TRIM(D1068))</f>
        <v>HERNANDEZ</v>
      </c>
      <c r="Q1068" s="14" t="str">
        <f>A1068</f>
        <v>2103</v>
      </c>
      <c r="R1068" s="15" t="str">
        <f t="shared" si="15"/>
        <v>HERMENEGILDO HERNANDEZ HERNANDEZ</v>
      </c>
      <c r="S1068" s="16" t="str">
        <f>CONCATENATE("APOYO A PEQUEÑOS PRODUCTORES AFECTADOS POR SINIESTROS AGROPECUARIOS (PAPPASA) 2023 - MUNICIPIO: ",B1068,".")</f>
        <v>APOYO A PEQUEÑOS PRODUCTORES AFECTADOS POR SINIESTROS AGROPECUARIOS (PAPPASA) 2023 - MUNICIPIO: MEXQUITIC DE CARMONA.</v>
      </c>
    </row>
    <row r="1069" spans="1:19" ht="21" customHeight="1" x14ac:dyDescent="0.25">
      <c r="A1069" s="4" t="s">
        <v>1731</v>
      </c>
      <c r="B1069" s="5" t="s">
        <v>1693</v>
      </c>
      <c r="C1069" s="6" t="s">
        <v>59</v>
      </c>
      <c r="D1069" s="6" t="s">
        <v>59</v>
      </c>
      <c r="E1069" s="6" t="s">
        <v>233</v>
      </c>
      <c r="F1069" s="7">
        <v>23</v>
      </c>
      <c r="G1069" s="8">
        <f t="shared" si="16"/>
        <v>5750</v>
      </c>
      <c r="H1069" s="10"/>
      <c r="I1069" s="17">
        <v>1</v>
      </c>
      <c r="J1069" s="17" t="s">
        <v>1601</v>
      </c>
      <c r="K1069" s="11">
        <v>45278</v>
      </c>
      <c r="L1069" s="11"/>
      <c r="M1069" t="e">
        <f>CONCATENATE(B1069,#REF!,C1069,D1069,E1069,#REF!)</f>
        <v>#REF!</v>
      </c>
      <c r="N1069" s="12" t="s">
        <v>1602</v>
      </c>
      <c r="O1069" s="13" t="str">
        <f>IFERROR(IF(C1069="","",VLOOKUP(TRIM(C1069),[5]Ñ!$A$1:$B$43,2,FALSE)),TRIM(C1069))</f>
        <v>HERNANDEZ</v>
      </c>
      <c r="P1069" s="13" t="str">
        <f>IFERROR(IF(D1069="","",VLOOKUP(TRIM(D1069),[5]Ñ!$A$1:$B$43,2,FALSE)),TRIM(D1069))</f>
        <v>HERNANDEZ</v>
      </c>
      <c r="Q1069" s="14" t="str">
        <f>A1069</f>
        <v>2104</v>
      </c>
      <c r="R1069" s="15" t="str">
        <f t="shared" si="15"/>
        <v>TOMAS HERNANDEZ HERNANDEZ</v>
      </c>
      <c r="S1069" s="16" t="str">
        <f>CONCATENATE("APOYO A PEQUEÑOS PRODUCTORES AFECTADOS POR SINIESTROS AGROPECUARIOS (PAPPASA) 2023 - MUNICIPIO: ",B1069,".")</f>
        <v>APOYO A PEQUEÑOS PRODUCTORES AFECTADOS POR SINIESTROS AGROPECUARIOS (PAPPASA) 2023 - MUNICIPIO: MEXQUITIC DE CARMONA.</v>
      </c>
    </row>
    <row r="1070" spans="1:19" ht="21" customHeight="1" x14ac:dyDescent="0.25">
      <c r="A1070" s="4" t="s">
        <v>1732</v>
      </c>
      <c r="B1070" s="5" t="s">
        <v>1693</v>
      </c>
      <c r="C1070" s="6" t="s">
        <v>59</v>
      </c>
      <c r="D1070" s="6" t="s">
        <v>59</v>
      </c>
      <c r="E1070" s="6" t="s">
        <v>453</v>
      </c>
      <c r="F1070" s="7">
        <v>8</v>
      </c>
      <c r="G1070" s="8">
        <f t="shared" si="16"/>
        <v>2000</v>
      </c>
      <c r="H1070" s="10"/>
      <c r="I1070" s="17">
        <v>1</v>
      </c>
      <c r="J1070" s="17" t="s">
        <v>1601</v>
      </c>
      <c r="K1070" s="11">
        <v>45278</v>
      </c>
      <c r="L1070" s="11"/>
      <c r="M1070" t="e">
        <f>CONCATENATE(B1070,#REF!,C1070,D1070,E1070,#REF!)</f>
        <v>#REF!</v>
      </c>
      <c r="N1070" s="12" t="s">
        <v>1602</v>
      </c>
      <c r="O1070" s="13" t="str">
        <f>IFERROR(IF(C1070="","",VLOOKUP(TRIM(C1070),[5]Ñ!$A$1:$B$43,2,FALSE)),TRIM(C1070))</f>
        <v>HERNANDEZ</v>
      </c>
      <c r="P1070" s="13" t="str">
        <f>IFERROR(IF(D1070="","",VLOOKUP(TRIM(D1070),[5]Ñ!$A$1:$B$43,2,FALSE)),TRIM(D1070))</f>
        <v>HERNANDEZ</v>
      </c>
      <c r="Q1070" s="14" t="str">
        <f>A1070</f>
        <v>2105</v>
      </c>
      <c r="R1070" s="15" t="str">
        <f t="shared" si="15"/>
        <v>VICTOR HERNANDEZ HERNANDEZ</v>
      </c>
      <c r="S1070" s="16" t="str">
        <f>CONCATENATE("APOYO A PEQUEÑOS PRODUCTORES AFECTADOS POR SINIESTROS AGROPECUARIOS (PAPPASA) 2023 - MUNICIPIO: ",B1070,".")</f>
        <v>APOYO A PEQUEÑOS PRODUCTORES AFECTADOS POR SINIESTROS AGROPECUARIOS (PAPPASA) 2023 - MUNICIPIO: MEXQUITIC DE CARMONA.</v>
      </c>
    </row>
    <row r="1071" spans="1:19" ht="21" customHeight="1" x14ac:dyDescent="0.25">
      <c r="A1071" s="4" t="s">
        <v>1733</v>
      </c>
      <c r="B1071" s="5" t="s">
        <v>1693</v>
      </c>
      <c r="C1071" s="6" t="s">
        <v>59</v>
      </c>
      <c r="D1071" s="6" t="s">
        <v>838</v>
      </c>
      <c r="E1071" s="6" t="s">
        <v>1734</v>
      </c>
      <c r="F1071" s="7">
        <v>7</v>
      </c>
      <c r="G1071" s="8">
        <f t="shared" si="16"/>
        <v>1750</v>
      </c>
      <c r="H1071" s="10"/>
      <c r="I1071" s="17">
        <v>1</v>
      </c>
      <c r="J1071" s="17" t="s">
        <v>1601</v>
      </c>
      <c r="K1071" s="11">
        <v>45278</v>
      </c>
      <c r="L1071" s="11"/>
      <c r="M1071" t="e">
        <f>CONCATENATE(B1071,#REF!,C1071,D1071,E1071,#REF!)</f>
        <v>#REF!</v>
      </c>
      <c r="N1071" s="12" t="s">
        <v>1602</v>
      </c>
      <c r="O1071" s="13" t="str">
        <f>IFERROR(IF(C1071="","",VLOOKUP(TRIM(C1071),[5]Ñ!$A$1:$B$43,2,FALSE)),TRIM(C1071))</f>
        <v>HERNANDEZ</v>
      </c>
      <c r="P1071" s="13" t="str">
        <f>IFERROR(IF(D1071="","",VLOOKUP(TRIM(D1071),[5]Ñ!$A$1:$B$43,2,FALSE)),TRIM(D1071))</f>
        <v>ZAMARRIPA</v>
      </c>
      <c r="Q1071" s="14" t="str">
        <f>A1071</f>
        <v>2106</v>
      </c>
      <c r="R1071" s="15" t="str">
        <f t="shared" si="15"/>
        <v>JUDITH HERNANDEZ ZAMARRIPA</v>
      </c>
      <c r="S1071" s="16" t="str">
        <f>CONCATENATE("APOYO A PEQUEÑOS PRODUCTORES AFECTADOS POR SINIESTROS AGROPECUARIOS (PAPPASA) 2023 - MUNICIPIO: ",B1071,".")</f>
        <v>APOYO A PEQUEÑOS PRODUCTORES AFECTADOS POR SINIESTROS AGROPECUARIOS (PAPPASA) 2023 - MUNICIPIO: MEXQUITIC DE CARMONA.</v>
      </c>
    </row>
    <row r="1072" spans="1:19" ht="21" customHeight="1" x14ac:dyDescent="0.25">
      <c r="A1072" s="4" t="s">
        <v>1735</v>
      </c>
      <c r="B1072" s="5" t="s">
        <v>1693</v>
      </c>
      <c r="C1072" s="6" t="s">
        <v>21</v>
      </c>
      <c r="D1072" s="6" t="s">
        <v>199</v>
      </c>
      <c r="E1072" s="6" t="s">
        <v>1736</v>
      </c>
      <c r="F1072" s="7">
        <v>9</v>
      </c>
      <c r="G1072" s="8">
        <f t="shared" si="16"/>
        <v>2250</v>
      </c>
      <c r="H1072" s="10"/>
      <c r="I1072" s="17">
        <v>1</v>
      </c>
      <c r="J1072" s="17" t="s">
        <v>1601</v>
      </c>
      <c r="K1072" s="11">
        <v>45278</v>
      </c>
      <c r="L1072" s="11"/>
      <c r="M1072" t="e">
        <f>CONCATENATE(B1072,#REF!,C1072,D1072,E1072,#REF!)</f>
        <v>#REF!</v>
      </c>
      <c r="N1072" s="12" t="s">
        <v>1602</v>
      </c>
      <c r="O1072" s="13" t="str">
        <f>IFERROR(IF(C1072="","",VLOOKUP(TRIM(C1072),[5]Ñ!$A$1:$B$43,2,FALSE)),TRIM(C1072))</f>
        <v>MARTINEZ</v>
      </c>
      <c r="P1072" s="13" t="str">
        <f>IFERROR(IF(D1072="","",VLOOKUP(TRIM(D1072),[5]Ñ!$A$1:$B$43,2,FALSE)),TRIM(D1072))</f>
        <v>RIVERA</v>
      </c>
      <c r="Q1072" s="14" t="str">
        <f>A1072</f>
        <v>2107</v>
      </c>
      <c r="R1072" s="15" t="str">
        <f t="shared" si="15"/>
        <v>MARIA ROSITA MARTINEZ RIVERA</v>
      </c>
      <c r="S1072" s="16" t="str">
        <f>CONCATENATE("APOYO A PEQUEÑOS PRODUCTORES AFECTADOS POR SINIESTROS AGROPECUARIOS (PAPPASA) 2023 - MUNICIPIO: ",B1072,".")</f>
        <v>APOYO A PEQUEÑOS PRODUCTORES AFECTADOS POR SINIESTROS AGROPECUARIOS (PAPPASA) 2023 - MUNICIPIO: MEXQUITIC DE CARMONA.</v>
      </c>
    </row>
    <row r="1073" spans="1:19" ht="21" customHeight="1" x14ac:dyDescent="0.25">
      <c r="A1073" s="4" t="s">
        <v>1737</v>
      </c>
      <c r="B1073" s="5" t="s">
        <v>1693</v>
      </c>
      <c r="C1073" s="6" t="s">
        <v>1611</v>
      </c>
      <c r="D1073" s="6" t="s">
        <v>1470</v>
      </c>
      <c r="E1073" s="6" t="s">
        <v>1738</v>
      </c>
      <c r="F1073" s="7">
        <v>16</v>
      </c>
      <c r="G1073" s="8">
        <f t="shared" si="16"/>
        <v>4000</v>
      </c>
      <c r="H1073" s="10"/>
      <c r="I1073" s="17">
        <v>1</v>
      </c>
      <c r="J1073" s="17" t="s">
        <v>1601</v>
      </c>
      <c r="K1073" s="11">
        <v>45278</v>
      </c>
      <c r="L1073" s="11"/>
      <c r="M1073" t="e">
        <f>CONCATENATE(B1073,#REF!,C1073,D1073,E1073,#REF!)</f>
        <v>#REF!</v>
      </c>
      <c r="N1073" s="12" t="s">
        <v>1602</v>
      </c>
      <c r="O1073" s="13" t="str">
        <f>IFERROR(IF(C1073="","",VLOOKUP(TRIM(C1073),[5]Ñ!$A$1:$B$43,2,FALSE)),TRIM(C1073))</f>
        <v>QUIROZ</v>
      </c>
      <c r="P1073" s="13" t="str">
        <f>IFERROR(IF(D1073="","",VLOOKUP(TRIM(D1073),[5]Ñ!$A$1:$B$43,2,FALSE)),TRIM(D1073))</f>
        <v>CARMONA</v>
      </c>
      <c r="Q1073" s="14" t="str">
        <f>A1073</f>
        <v>2108</v>
      </c>
      <c r="R1073" s="15" t="str">
        <f t="shared" si="15"/>
        <v>J ZEFERINO QUIROZ CARMONA</v>
      </c>
      <c r="S1073" s="16" t="str">
        <f>CONCATENATE("APOYO A PEQUEÑOS PRODUCTORES AFECTADOS POR SINIESTROS AGROPECUARIOS (PAPPASA) 2023 - MUNICIPIO: ",B1073,".")</f>
        <v>APOYO A PEQUEÑOS PRODUCTORES AFECTADOS POR SINIESTROS AGROPECUARIOS (PAPPASA) 2023 - MUNICIPIO: MEXQUITIC DE CARMONA.</v>
      </c>
    </row>
    <row r="1074" spans="1:19" ht="21" customHeight="1" x14ac:dyDescent="0.25">
      <c r="A1074" s="4" t="s">
        <v>1739</v>
      </c>
      <c r="B1074" s="5" t="s">
        <v>1693</v>
      </c>
      <c r="C1074" s="6" t="s">
        <v>1611</v>
      </c>
      <c r="D1074" s="6" t="s">
        <v>1470</v>
      </c>
      <c r="E1074" s="6" t="s">
        <v>333</v>
      </c>
      <c r="F1074" s="7">
        <v>6</v>
      </c>
      <c r="G1074" s="8">
        <f t="shared" si="16"/>
        <v>1500</v>
      </c>
      <c r="H1074" s="10"/>
      <c r="I1074" s="17">
        <v>1</v>
      </c>
      <c r="J1074" s="17" t="s">
        <v>1601</v>
      </c>
      <c r="K1074" s="11">
        <v>45278</v>
      </c>
      <c r="L1074" s="11"/>
      <c r="M1074" t="e">
        <f>CONCATENATE(B1074,#REF!,C1074,D1074,E1074,#REF!)</f>
        <v>#REF!</v>
      </c>
      <c r="N1074" s="12" t="s">
        <v>1602</v>
      </c>
      <c r="O1074" s="13" t="str">
        <f>IFERROR(IF(C1074="","",VLOOKUP(TRIM(C1074),[5]Ñ!$A$1:$B$43,2,FALSE)),TRIM(C1074))</f>
        <v>QUIROZ</v>
      </c>
      <c r="P1074" s="13" t="str">
        <f>IFERROR(IF(D1074="","",VLOOKUP(TRIM(D1074),[5]Ñ!$A$1:$B$43,2,FALSE)),TRIM(D1074))</f>
        <v>CARMONA</v>
      </c>
      <c r="Q1074" s="14" t="str">
        <f>A1074</f>
        <v>2109</v>
      </c>
      <c r="R1074" s="15" t="str">
        <f t="shared" si="15"/>
        <v>ROBERTO QUIROZ CARMONA</v>
      </c>
      <c r="S1074" s="16" t="str">
        <f>CONCATENATE("APOYO A PEQUEÑOS PRODUCTORES AFECTADOS POR SINIESTROS AGROPECUARIOS (PAPPASA) 2023 - MUNICIPIO: ",B1074,".")</f>
        <v>APOYO A PEQUEÑOS PRODUCTORES AFECTADOS POR SINIESTROS AGROPECUARIOS (PAPPASA) 2023 - MUNICIPIO: MEXQUITIC DE CARMONA.</v>
      </c>
    </row>
    <row r="1075" spans="1:19" ht="21" customHeight="1" x14ac:dyDescent="0.25">
      <c r="A1075" s="4" t="s">
        <v>1740</v>
      </c>
      <c r="B1075" s="5" t="s">
        <v>1693</v>
      </c>
      <c r="C1075" s="6" t="s">
        <v>199</v>
      </c>
      <c r="D1075" s="6" t="s">
        <v>1470</v>
      </c>
      <c r="E1075" s="6" t="s">
        <v>42</v>
      </c>
      <c r="F1075" s="7">
        <v>10</v>
      </c>
      <c r="G1075" s="8">
        <f t="shared" si="16"/>
        <v>2500</v>
      </c>
      <c r="H1075" s="10"/>
      <c r="I1075" s="17">
        <v>1</v>
      </c>
      <c r="J1075" s="17" t="s">
        <v>1601</v>
      </c>
      <c r="K1075" s="11">
        <v>45278</v>
      </c>
      <c r="L1075" s="11"/>
      <c r="M1075" t="e">
        <f>CONCATENATE(B1075,#REF!,C1075,D1075,E1075,#REF!)</f>
        <v>#REF!</v>
      </c>
      <c r="N1075" s="12" t="s">
        <v>1602</v>
      </c>
      <c r="O1075" s="13" t="str">
        <f>IFERROR(IF(C1075="","",VLOOKUP(TRIM(C1075),[5]Ñ!$A$1:$B$43,2,FALSE)),TRIM(C1075))</f>
        <v>RIVERA</v>
      </c>
      <c r="P1075" s="13" t="str">
        <f>IFERROR(IF(D1075="","",VLOOKUP(TRIM(D1075),[5]Ñ!$A$1:$B$43,2,FALSE)),TRIM(D1075))</f>
        <v>CARMONA</v>
      </c>
      <c r="Q1075" s="14" t="str">
        <f>A1075</f>
        <v>2110</v>
      </c>
      <c r="R1075" s="15" t="str">
        <f t="shared" si="15"/>
        <v>ARTURO RIVERA CARMONA</v>
      </c>
      <c r="S1075" s="16" t="str">
        <f>CONCATENATE("APOYO A PEQUEÑOS PRODUCTORES AFECTADOS POR SINIESTROS AGROPECUARIOS (PAPPASA) 2023 - MUNICIPIO: ",B1075,".")</f>
        <v>APOYO A PEQUEÑOS PRODUCTORES AFECTADOS POR SINIESTROS AGROPECUARIOS (PAPPASA) 2023 - MUNICIPIO: MEXQUITIC DE CARMONA.</v>
      </c>
    </row>
    <row r="1076" spans="1:19" ht="21" customHeight="1" x14ac:dyDescent="0.25">
      <c r="A1076" s="4" t="s">
        <v>1741</v>
      </c>
      <c r="B1076" s="5" t="s">
        <v>1693</v>
      </c>
      <c r="C1076" s="6" t="s">
        <v>199</v>
      </c>
      <c r="D1076" s="6" t="s">
        <v>59</v>
      </c>
      <c r="E1076" s="6" t="s">
        <v>1742</v>
      </c>
      <c r="F1076" s="7">
        <v>25</v>
      </c>
      <c r="G1076" s="8">
        <f t="shared" si="16"/>
        <v>6250</v>
      </c>
      <c r="H1076" s="10"/>
      <c r="I1076" s="17">
        <v>1</v>
      </c>
      <c r="J1076" s="17" t="s">
        <v>1601</v>
      </c>
      <c r="K1076" s="11">
        <v>45278</v>
      </c>
      <c r="L1076" s="11"/>
      <c r="M1076" t="e">
        <f>CONCATENATE(B1076,#REF!,C1076,D1076,E1076,#REF!)</f>
        <v>#REF!</v>
      </c>
      <c r="N1076" s="12" t="s">
        <v>1602</v>
      </c>
      <c r="O1076" s="13" t="str">
        <f>IFERROR(IF(C1076="","",VLOOKUP(TRIM(C1076),[5]Ñ!$A$1:$B$43,2,FALSE)),TRIM(C1076))</f>
        <v>RIVERA</v>
      </c>
      <c r="P1076" s="13" t="str">
        <f>IFERROR(IF(D1076="","",VLOOKUP(TRIM(D1076),[5]Ñ!$A$1:$B$43,2,FALSE)),TRIM(D1076))</f>
        <v>HERNANDEZ</v>
      </c>
      <c r="Q1076" s="14" t="str">
        <f>A1076</f>
        <v>2111</v>
      </c>
      <c r="R1076" s="15" t="str">
        <f t="shared" si="15"/>
        <v>SAMUEL RIVERA HERNANDEZ</v>
      </c>
      <c r="S1076" s="16" t="str">
        <f>CONCATENATE("APOYO A PEQUEÑOS PRODUCTORES AFECTADOS POR SINIESTROS AGROPECUARIOS (PAPPASA) 2023 - MUNICIPIO: ",B1076,".")</f>
        <v>APOYO A PEQUEÑOS PRODUCTORES AFECTADOS POR SINIESTROS AGROPECUARIOS (PAPPASA) 2023 - MUNICIPIO: MEXQUITIC DE CARMONA.</v>
      </c>
    </row>
    <row r="1077" spans="1:19" ht="21" customHeight="1" x14ac:dyDescent="0.25">
      <c r="A1077" s="4" t="s">
        <v>1743</v>
      </c>
      <c r="B1077" s="5" t="s">
        <v>1693</v>
      </c>
      <c r="C1077" s="6" t="s">
        <v>199</v>
      </c>
      <c r="D1077" s="6" t="s">
        <v>1744</v>
      </c>
      <c r="E1077" s="6" t="s">
        <v>1069</v>
      </c>
      <c r="F1077" s="7">
        <v>11</v>
      </c>
      <c r="G1077" s="8">
        <f t="shared" si="16"/>
        <v>2750</v>
      </c>
      <c r="H1077" s="10"/>
      <c r="I1077" s="17">
        <v>1</v>
      </c>
      <c r="J1077" s="17" t="s">
        <v>1601</v>
      </c>
      <c r="K1077" s="11">
        <v>45278</v>
      </c>
      <c r="L1077" s="11"/>
      <c r="M1077" t="e">
        <f>CONCATENATE(B1077,#REF!,C1077,D1077,E1077,#REF!)</f>
        <v>#REF!</v>
      </c>
      <c r="N1077" s="12" t="s">
        <v>1602</v>
      </c>
      <c r="O1077" s="13" t="str">
        <f>IFERROR(IF(C1077="","",VLOOKUP(TRIM(C1077),[5]Ñ!$A$1:$B$43,2,FALSE)),TRIM(C1077))</f>
        <v>RIVERA</v>
      </c>
      <c r="P1077" s="13" t="str">
        <f>IFERROR(IF(D1077="","",VLOOKUP(TRIM(D1077),[5]Ñ!$A$1:$B$43,2,FALSE)),TRIM(D1077))</f>
        <v>SANTILLAN</v>
      </c>
      <c r="Q1077" s="14" t="str">
        <f>A1077</f>
        <v>2112</v>
      </c>
      <c r="R1077" s="15" t="str">
        <f t="shared" si="15"/>
        <v>ELEUTERIO RIVERA SANTILLAN</v>
      </c>
      <c r="S1077" s="16" t="str">
        <f>CONCATENATE("APOYO A PEQUEÑOS PRODUCTORES AFECTADOS POR SINIESTROS AGROPECUARIOS (PAPPASA) 2023 - MUNICIPIO: ",B1077,".")</f>
        <v>APOYO A PEQUEÑOS PRODUCTORES AFECTADOS POR SINIESTROS AGROPECUARIOS (PAPPASA) 2023 - MUNICIPIO: MEXQUITIC DE CARMONA.</v>
      </c>
    </row>
    <row r="1078" spans="1:19" ht="21" customHeight="1" x14ac:dyDescent="0.25">
      <c r="A1078" s="4" t="s">
        <v>1745</v>
      </c>
      <c r="B1078" s="5" t="s">
        <v>1693</v>
      </c>
      <c r="C1078" s="6" t="s">
        <v>37</v>
      </c>
      <c r="D1078" s="6" t="s">
        <v>1717</v>
      </c>
      <c r="E1078" s="6" t="s">
        <v>1662</v>
      </c>
      <c r="F1078" s="7">
        <v>5</v>
      </c>
      <c r="G1078" s="8">
        <f t="shared" si="16"/>
        <v>1250</v>
      </c>
      <c r="H1078" s="10"/>
      <c r="I1078" s="17">
        <v>1</v>
      </c>
      <c r="J1078" s="17" t="s">
        <v>1601</v>
      </c>
      <c r="K1078" s="11">
        <v>45278</v>
      </c>
      <c r="L1078" s="11"/>
      <c r="M1078" t="e">
        <f>CONCATENATE(B1078,#REF!,C1078,D1078,E1078,#REF!)</f>
        <v>#REF!</v>
      </c>
      <c r="N1078" s="12" t="s">
        <v>1602</v>
      </c>
      <c r="O1078" s="13" t="str">
        <f>IFERROR(IF(C1078="","",VLOOKUP(TRIM(C1078),[5]Ñ!$A$1:$B$43,2,FALSE)),TRIM(C1078))</f>
        <v>RODRIGUEZ</v>
      </c>
      <c r="P1078" s="13" t="str">
        <f>IFERROR(IF(D1078="","",VLOOKUP(TRIM(D1078),[5]Ñ!$A$1:$B$43,2,FALSE)),TRIM(D1078))</f>
        <v>TENORIO</v>
      </c>
      <c r="Q1078" s="14" t="str">
        <f>A1078</f>
        <v>2113</v>
      </c>
      <c r="R1078" s="15" t="str">
        <f t="shared" si="15"/>
        <v>GILBERTO RODRIGUEZ TENORIO</v>
      </c>
      <c r="S1078" s="16" t="str">
        <f>CONCATENATE("APOYO A PEQUEÑOS PRODUCTORES AFECTADOS POR SINIESTROS AGROPECUARIOS (PAPPASA) 2023 - MUNICIPIO: ",B1078,".")</f>
        <v>APOYO A PEQUEÑOS PRODUCTORES AFECTADOS POR SINIESTROS AGROPECUARIOS (PAPPASA) 2023 - MUNICIPIO: MEXQUITIC DE CARMONA.</v>
      </c>
    </row>
    <row r="1079" spans="1:19" ht="21" customHeight="1" x14ac:dyDescent="0.25">
      <c r="A1079" s="4" t="s">
        <v>1746</v>
      </c>
      <c r="B1079" s="5" t="s">
        <v>1693</v>
      </c>
      <c r="C1079" s="6" t="s">
        <v>1700</v>
      </c>
      <c r="D1079" s="6" t="s">
        <v>175</v>
      </c>
      <c r="E1079" s="6" t="s">
        <v>1020</v>
      </c>
      <c r="F1079" s="7">
        <v>11</v>
      </c>
      <c r="G1079" s="8">
        <f t="shared" si="16"/>
        <v>2750</v>
      </c>
      <c r="H1079" s="10"/>
      <c r="I1079" s="17">
        <v>1</v>
      </c>
      <c r="J1079" s="17" t="s">
        <v>1601</v>
      </c>
      <c r="K1079" s="11">
        <v>45278</v>
      </c>
      <c r="L1079" s="11"/>
      <c r="M1079" t="e">
        <f>CONCATENATE(B1079,#REF!,C1079,D1079,E1079,#REF!)</f>
        <v>#REF!</v>
      </c>
      <c r="N1079" s="12" t="s">
        <v>1602</v>
      </c>
      <c r="O1079" s="13" t="str">
        <f>IFERROR(IF(C1079="","",VLOOKUP(TRIM(C1079),[5]Ñ!$A$1:$B$43,2,FALSE)),TRIM(C1079))</f>
        <v>ESPINO</v>
      </c>
      <c r="P1079" s="13" t="str">
        <f>IFERROR(IF(D1079="","",VLOOKUP(TRIM(D1079),[5]Ñ!$A$1:$B$43,2,FALSE)),TRIM(D1079))</f>
        <v>FLORES</v>
      </c>
      <c r="Q1079" s="14" t="str">
        <f>A1079</f>
        <v>2114</v>
      </c>
      <c r="R1079" s="15" t="str">
        <f t="shared" si="15"/>
        <v>JUANA ESPINO FLORES</v>
      </c>
      <c r="S1079" s="16" t="str">
        <f>CONCATENATE("APOYO A PEQUEÑOS PRODUCTORES AFECTADOS POR SINIESTROS AGROPECUARIOS (PAPPASA) 2023 - MUNICIPIO: ",B1079,".")</f>
        <v>APOYO A PEQUEÑOS PRODUCTORES AFECTADOS POR SINIESTROS AGROPECUARIOS (PAPPASA) 2023 - MUNICIPIO: MEXQUITIC DE CARMONA.</v>
      </c>
    </row>
    <row r="1080" spans="1:19" ht="21" customHeight="1" x14ac:dyDescent="0.25">
      <c r="A1080" s="4" t="s">
        <v>1747</v>
      </c>
      <c r="B1080" s="5" t="s">
        <v>1693</v>
      </c>
      <c r="C1080" s="6" t="s">
        <v>424</v>
      </c>
      <c r="D1080" s="6" t="s">
        <v>191</v>
      </c>
      <c r="E1080" s="6" t="s">
        <v>1748</v>
      </c>
      <c r="F1080" s="7">
        <v>14</v>
      </c>
      <c r="G1080" s="8">
        <f t="shared" si="16"/>
        <v>3500</v>
      </c>
      <c r="H1080" s="10"/>
      <c r="I1080" s="17">
        <v>1</v>
      </c>
      <c r="J1080" s="17" t="s">
        <v>1601</v>
      </c>
      <c r="K1080" s="11">
        <v>45278</v>
      </c>
      <c r="L1080" s="11"/>
      <c r="M1080" t="e">
        <f>CONCATENATE(B1080,#REF!,C1080,D1080,E1080,#REF!)</f>
        <v>#REF!</v>
      </c>
      <c r="N1080" s="12" t="s">
        <v>1602</v>
      </c>
      <c r="O1080" s="13" t="str">
        <f>IFERROR(IF(C1080="","",VLOOKUP(TRIM(C1080),[5]Ñ!$A$1:$B$43,2,FALSE)),TRIM(C1080))</f>
        <v>MORALES</v>
      </c>
      <c r="P1080" s="13" t="str">
        <f>IFERROR(IF(D1080="","",VLOOKUP(TRIM(D1080),[5]Ñ!$A$1:$B$43,2,FALSE)),TRIM(D1080))</f>
        <v>MONTES</v>
      </c>
      <c r="Q1080" s="14" t="str">
        <f>A1080</f>
        <v>2115</v>
      </c>
      <c r="R1080" s="15" t="str">
        <f t="shared" si="15"/>
        <v>J MELQUIADES MORALES MONTES</v>
      </c>
      <c r="S1080" s="16" t="str">
        <f>CONCATENATE("APOYO A PEQUEÑOS PRODUCTORES AFECTADOS POR SINIESTROS AGROPECUARIOS (PAPPASA) 2023 - MUNICIPIO: ",B1080,".")</f>
        <v>APOYO A PEQUEÑOS PRODUCTORES AFECTADOS POR SINIESTROS AGROPECUARIOS (PAPPASA) 2023 - MUNICIPIO: MEXQUITIC DE CARMONA.</v>
      </c>
    </row>
    <row r="1081" spans="1:19" ht="21" customHeight="1" x14ac:dyDescent="0.25">
      <c r="A1081" s="4" t="s">
        <v>1749</v>
      </c>
      <c r="B1081" s="5" t="s">
        <v>1693</v>
      </c>
      <c r="C1081" s="6" t="s">
        <v>28</v>
      </c>
      <c r="D1081" s="6" t="s">
        <v>1750</v>
      </c>
      <c r="E1081" s="6" t="s">
        <v>1751</v>
      </c>
      <c r="F1081" s="7">
        <v>27</v>
      </c>
      <c r="G1081" s="8">
        <f t="shared" si="16"/>
        <v>6750</v>
      </c>
      <c r="H1081" s="10"/>
      <c r="I1081" s="17">
        <v>1</v>
      </c>
      <c r="J1081" s="17" t="s">
        <v>1601</v>
      </c>
      <c r="K1081" s="11">
        <v>45278</v>
      </c>
      <c r="L1081" s="11"/>
      <c r="M1081" t="e">
        <f>CONCATENATE(B1081,#REF!,C1081,D1081,E1081,#REF!)</f>
        <v>#REF!</v>
      </c>
      <c r="N1081" s="12" t="s">
        <v>1602</v>
      </c>
      <c r="O1081" s="13" t="str">
        <f>IFERROR(IF(C1081="","",VLOOKUP(TRIM(C1081),[5]Ñ!$A$1:$B$43,2,FALSE)),TRIM(C1081))</f>
        <v>RAMIREZ</v>
      </c>
      <c r="P1081" s="13" t="str">
        <f>IFERROR(IF(D1081="","",VLOOKUP(TRIM(D1081),[5]Ñ!$A$1:$B$43,2,FALSE)),TRIM(D1081))</f>
        <v>GAITAN</v>
      </c>
      <c r="Q1081" s="14" t="str">
        <f>A1081</f>
        <v>2116</v>
      </c>
      <c r="R1081" s="15" t="str">
        <f t="shared" si="15"/>
        <v>CIRILO RAMIREZ GAITAN</v>
      </c>
      <c r="S1081" s="16" t="str">
        <f>CONCATENATE("APOYO A PEQUEÑOS PRODUCTORES AFECTADOS POR SINIESTROS AGROPECUARIOS (PAPPASA) 2023 - MUNICIPIO: ",B1081,".")</f>
        <v>APOYO A PEQUEÑOS PRODUCTORES AFECTADOS POR SINIESTROS AGROPECUARIOS (PAPPASA) 2023 - MUNICIPIO: MEXQUITIC DE CARMONA.</v>
      </c>
    </row>
    <row r="1082" spans="1:19" ht="21" customHeight="1" x14ac:dyDescent="0.25">
      <c r="A1082" s="4" t="s">
        <v>1752</v>
      </c>
      <c r="B1082" s="5" t="s">
        <v>1693</v>
      </c>
      <c r="C1082" s="6" t="s">
        <v>28</v>
      </c>
      <c r="D1082" s="6" t="s">
        <v>299</v>
      </c>
      <c r="E1082" s="6" t="s">
        <v>1753</v>
      </c>
      <c r="F1082" s="7">
        <v>12</v>
      </c>
      <c r="G1082" s="8">
        <f t="shared" si="16"/>
        <v>3000</v>
      </c>
      <c r="H1082" s="10"/>
      <c r="I1082" s="17">
        <v>1</v>
      </c>
      <c r="J1082" s="17" t="s">
        <v>1601</v>
      </c>
      <c r="K1082" s="11">
        <v>45278</v>
      </c>
      <c r="L1082" s="11"/>
      <c r="M1082" t="e">
        <f>CONCATENATE(B1082,#REF!,C1082,D1082,E1082,#REF!)</f>
        <v>#REF!</v>
      </c>
      <c r="N1082" s="12" t="s">
        <v>1602</v>
      </c>
      <c r="O1082" s="13" t="str">
        <f>IFERROR(IF(C1082="","",VLOOKUP(TRIM(C1082),[5]Ñ!$A$1:$B$43,2,FALSE)),TRIM(C1082))</f>
        <v>RAMIREZ</v>
      </c>
      <c r="P1082" s="13" t="str">
        <f>IFERROR(IF(D1082="","",VLOOKUP(TRIM(D1082),[5]Ñ!$A$1:$B$43,2,FALSE)),TRIM(D1082))</f>
        <v>ORTIZ</v>
      </c>
      <c r="Q1082" s="14" t="str">
        <f>A1082</f>
        <v>2117</v>
      </c>
      <c r="R1082" s="15" t="str">
        <f t="shared" si="15"/>
        <v>EUSTAQUIO RAMIREZ ORTIZ</v>
      </c>
      <c r="S1082" s="16" t="str">
        <f>CONCATENATE("APOYO A PEQUEÑOS PRODUCTORES AFECTADOS POR SINIESTROS AGROPECUARIOS (PAPPASA) 2023 - MUNICIPIO: ",B1082,".")</f>
        <v>APOYO A PEQUEÑOS PRODUCTORES AFECTADOS POR SINIESTROS AGROPECUARIOS (PAPPASA) 2023 - MUNICIPIO: MEXQUITIC DE CARMONA.</v>
      </c>
    </row>
    <row r="1083" spans="1:19" ht="21" customHeight="1" x14ac:dyDescent="0.25">
      <c r="A1083" s="4" t="s">
        <v>1754</v>
      </c>
      <c r="B1083" s="5" t="s">
        <v>1693</v>
      </c>
      <c r="C1083" s="6" t="s">
        <v>28</v>
      </c>
      <c r="D1083" s="6" t="s">
        <v>597</v>
      </c>
      <c r="E1083" s="6" t="s">
        <v>849</v>
      </c>
      <c r="F1083" s="7">
        <v>9</v>
      </c>
      <c r="G1083" s="8">
        <f t="shared" si="16"/>
        <v>2250</v>
      </c>
      <c r="H1083" s="10"/>
      <c r="I1083" s="17">
        <v>1</v>
      </c>
      <c r="J1083" s="17" t="s">
        <v>1601</v>
      </c>
      <c r="K1083" s="11">
        <v>45278</v>
      </c>
      <c r="L1083" s="11"/>
      <c r="M1083" t="e">
        <f>CONCATENATE(B1083,#REF!,C1083,D1083,E1083,#REF!)</f>
        <v>#REF!</v>
      </c>
      <c r="N1083" s="12" t="s">
        <v>1602</v>
      </c>
      <c r="O1083" s="13" t="str">
        <f>IFERROR(IF(C1083="","",VLOOKUP(TRIM(C1083),[5]Ñ!$A$1:$B$43,2,FALSE)),TRIM(C1083))</f>
        <v>RAMIREZ</v>
      </c>
      <c r="P1083" s="13" t="str">
        <f>IFERROR(IF(D1083="","",VLOOKUP(TRIM(D1083),[5]Ñ!$A$1:$B$43,2,FALSE)),TRIM(D1083))</f>
        <v>SALAZAR</v>
      </c>
      <c r="Q1083" s="14" t="str">
        <f>A1083</f>
        <v>2118</v>
      </c>
      <c r="R1083" s="15" t="str">
        <f t="shared" si="15"/>
        <v>J SANTOS RAMIREZ SALAZAR</v>
      </c>
      <c r="S1083" s="16" t="str">
        <f>CONCATENATE("APOYO A PEQUEÑOS PRODUCTORES AFECTADOS POR SINIESTROS AGROPECUARIOS (PAPPASA) 2023 - MUNICIPIO: ",B1083,".")</f>
        <v>APOYO A PEQUEÑOS PRODUCTORES AFECTADOS POR SINIESTROS AGROPECUARIOS (PAPPASA) 2023 - MUNICIPIO: MEXQUITIC DE CARMONA.</v>
      </c>
    </row>
    <row r="1084" spans="1:19" ht="21" customHeight="1" x14ac:dyDescent="0.25">
      <c r="A1084" s="4" t="s">
        <v>1755</v>
      </c>
      <c r="B1084" s="5" t="s">
        <v>1693</v>
      </c>
      <c r="C1084" s="6" t="s">
        <v>1436</v>
      </c>
      <c r="D1084" s="6" t="s">
        <v>37</v>
      </c>
      <c r="E1084" s="6" t="s">
        <v>29</v>
      </c>
      <c r="F1084" s="7">
        <v>17</v>
      </c>
      <c r="G1084" s="8">
        <f t="shared" si="16"/>
        <v>4250</v>
      </c>
      <c r="H1084" s="10"/>
      <c r="I1084" s="17">
        <v>1</v>
      </c>
      <c r="J1084" s="17" t="s">
        <v>1601</v>
      </c>
      <c r="K1084" s="11">
        <v>45278</v>
      </c>
      <c r="L1084" s="11"/>
      <c r="M1084" t="e">
        <f>CONCATENATE(B1084,#REF!,C1084,D1084,E1084,#REF!)</f>
        <v>#REF!</v>
      </c>
      <c r="N1084" s="12" t="s">
        <v>1602</v>
      </c>
      <c r="O1084" s="13" t="str">
        <f>IFERROR(IF(C1084="","",VLOOKUP(TRIM(C1084),[5]Ñ!$A$1:$B$43,2,FALSE)),TRIM(C1084))</f>
        <v>ROJAS</v>
      </c>
      <c r="P1084" s="13" t="str">
        <f>IFERROR(IF(D1084="","",VLOOKUP(TRIM(D1084),[5]Ñ!$A$1:$B$43,2,FALSE)),TRIM(D1084))</f>
        <v>RODRIGUEZ</v>
      </c>
      <c r="Q1084" s="14" t="str">
        <f>A1084</f>
        <v>2119</v>
      </c>
      <c r="R1084" s="15" t="str">
        <f t="shared" si="15"/>
        <v>ANDRES ROJAS RODRIGUEZ</v>
      </c>
      <c r="S1084" s="16" t="str">
        <f>CONCATENATE("APOYO A PEQUEÑOS PRODUCTORES AFECTADOS POR SINIESTROS AGROPECUARIOS (PAPPASA) 2023 - MUNICIPIO: ",B1084,".")</f>
        <v>APOYO A PEQUEÑOS PRODUCTORES AFECTADOS POR SINIESTROS AGROPECUARIOS (PAPPASA) 2023 - MUNICIPIO: MEXQUITIC DE CARMONA.</v>
      </c>
    </row>
    <row r="1085" spans="1:19" ht="21" customHeight="1" x14ac:dyDescent="0.25">
      <c r="A1085" s="4" t="s">
        <v>1756</v>
      </c>
      <c r="B1085" s="5" t="s">
        <v>1693</v>
      </c>
      <c r="C1085" s="6" t="s">
        <v>175</v>
      </c>
      <c r="D1085" s="6" t="s">
        <v>59</v>
      </c>
      <c r="E1085" s="6" t="s">
        <v>35</v>
      </c>
      <c r="F1085" s="7">
        <v>15</v>
      </c>
      <c r="G1085" s="8">
        <f t="shared" si="16"/>
        <v>3750</v>
      </c>
      <c r="H1085" s="10"/>
      <c r="I1085" s="17">
        <v>1</v>
      </c>
      <c r="J1085" s="17" t="s">
        <v>1601</v>
      </c>
      <c r="K1085" s="11">
        <v>45278</v>
      </c>
      <c r="L1085" s="11"/>
      <c r="M1085" t="e">
        <f>CONCATENATE(B1085,#REF!,C1085,D1085,E1085,#REF!)</f>
        <v>#REF!</v>
      </c>
      <c r="N1085" s="12" t="s">
        <v>1602</v>
      </c>
      <c r="O1085" s="13" t="str">
        <f>IFERROR(IF(C1085="","",VLOOKUP(TRIM(C1085),[5]Ñ!$A$1:$B$43,2,FALSE)),TRIM(C1085))</f>
        <v>FLORES</v>
      </c>
      <c r="P1085" s="13" t="str">
        <f>IFERROR(IF(D1085="","",VLOOKUP(TRIM(D1085),[5]Ñ!$A$1:$B$43,2,FALSE)),TRIM(D1085))</f>
        <v>HERNANDEZ</v>
      </c>
      <c r="Q1085" s="14" t="str">
        <f>A1085</f>
        <v>2120</v>
      </c>
      <c r="R1085" s="15" t="str">
        <f t="shared" si="15"/>
        <v>ALFREDO FLORES HERNANDEZ</v>
      </c>
      <c r="S1085" s="16" t="str">
        <f>CONCATENATE("APOYO A PEQUEÑOS PRODUCTORES AFECTADOS POR SINIESTROS AGROPECUARIOS (PAPPASA) 2023 - MUNICIPIO: ",B1085,".")</f>
        <v>APOYO A PEQUEÑOS PRODUCTORES AFECTADOS POR SINIESTROS AGROPECUARIOS (PAPPASA) 2023 - MUNICIPIO: MEXQUITIC DE CARMONA.</v>
      </c>
    </row>
    <row r="1086" spans="1:19" ht="21" customHeight="1" x14ac:dyDescent="0.25">
      <c r="A1086" s="4" t="s">
        <v>1757</v>
      </c>
      <c r="B1086" s="5" t="s">
        <v>1693</v>
      </c>
      <c r="C1086" s="6" t="s">
        <v>671</v>
      </c>
      <c r="D1086" s="6" t="s">
        <v>1758</v>
      </c>
      <c r="E1086" s="6" t="s">
        <v>94</v>
      </c>
      <c r="F1086" s="7">
        <v>16</v>
      </c>
      <c r="G1086" s="8">
        <f t="shared" si="16"/>
        <v>4000</v>
      </c>
      <c r="H1086" s="10"/>
      <c r="I1086" s="17">
        <v>1</v>
      </c>
      <c r="J1086" s="17" t="s">
        <v>1601</v>
      </c>
      <c r="K1086" s="11">
        <v>45278</v>
      </c>
      <c r="L1086" s="11"/>
      <c r="M1086" t="e">
        <f>CONCATENATE(B1086,#REF!,C1086,D1086,E1086,#REF!)</f>
        <v>#REF!</v>
      </c>
      <c r="N1086" s="12" t="s">
        <v>1602</v>
      </c>
      <c r="O1086" s="13" t="str">
        <f>IFERROR(IF(C1086="","",VLOOKUP(TRIM(C1086),[5]Ñ!$A$1:$B$43,2,FALSE)),TRIM(C1086))</f>
        <v>CONTRERAS</v>
      </c>
      <c r="P1086" s="13" t="str">
        <f>IFERROR(IF(D1086="","",VLOOKUP(TRIM(D1086),[5]Ñ!$A$1:$B$43,2,FALSE)),TRIM(D1086))</f>
        <v>GRIMALDO</v>
      </c>
      <c r="Q1086" s="14" t="str">
        <f>A1086</f>
        <v>2121</v>
      </c>
      <c r="R1086" s="15" t="str">
        <f t="shared" si="15"/>
        <v>EUSEBIO CONTRERAS GRIMALDO</v>
      </c>
      <c r="S1086" s="16" t="str">
        <f>CONCATENATE("APOYO A PEQUEÑOS PRODUCTORES AFECTADOS POR SINIESTROS AGROPECUARIOS (PAPPASA) 2023 - MUNICIPIO: ",B1086,".")</f>
        <v>APOYO A PEQUEÑOS PRODUCTORES AFECTADOS POR SINIESTROS AGROPECUARIOS (PAPPASA) 2023 - MUNICIPIO: MEXQUITIC DE CARMONA.</v>
      </c>
    </row>
    <row r="1087" spans="1:19" ht="21" customHeight="1" x14ac:dyDescent="0.25">
      <c r="A1087" s="4" t="s">
        <v>1759</v>
      </c>
      <c r="B1087" s="5" t="s">
        <v>1693</v>
      </c>
      <c r="C1087" s="6" t="s">
        <v>1760</v>
      </c>
      <c r="D1087" s="6" t="s">
        <v>1445</v>
      </c>
      <c r="E1087" s="6" t="s">
        <v>1607</v>
      </c>
      <c r="F1087" s="7">
        <v>9</v>
      </c>
      <c r="G1087" s="8">
        <f t="shared" si="16"/>
        <v>2250</v>
      </c>
      <c r="H1087" s="10"/>
      <c r="I1087" s="17">
        <v>1</v>
      </c>
      <c r="J1087" s="17" t="s">
        <v>1601</v>
      </c>
      <c r="K1087" s="11">
        <v>45278</v>
      </c>
      <c r="L1087" s="11"/>
      <c r="M1087" t="e">
        <f>CONCATENATE(B1087,#REF!,C1087,D1087,E1087,#REF!)</f>
        <v>#REF!</v>
      </c>
      <c r="N1087" s="12" t="s">
        <v>1602</v>
      </c>
      <c r="O1087" s="13" t="str">
        <f>IFERROR(IF(C1087="","",VLOOKUP(TRIM(C1087),[5]Ñ!$A$1:$B$43,2,FALSE)),TRIM(C1087))</f>
        <v>CUBILLOS</v>
      </c>
      <c r="P1087" s="13" t="str">
        <f>IFERROR(IF(D1087="","",VLOOKUP(TRIM(D1087),[5]Ñ!$A$1:$B$43,2,FALSE)),TRIM(D1087))</f>
        <v>ESCALANTE</v>
      </c>
      <c r="Q1087" s="14" t="str">
        <f>A1087</f>
        <v>2122</v>
      </c>
      <c r="R1087" s="15" t="str">
        <f t="shared" si="15"/>
        <v>MARGARITO CUBILLOS ESCALANTE</v>
      </c>
      <c r="S1087" s="16" t="str">
        <f>CONCATENATE("APOYO A PEQUEÑOS PRODUCTORES AFECTADOS POR SINIESTROS AGROPECUARIOS (PAPPASA) 2023 - MUNICIPIO: ",B1087,".")</f>
        <v>APOYO A PEQUEÑOS PRODUCTORES AFECTADOS POR SINIESTROS AGROPECUARIOS (PAPPASA) 2023 - MUNICIPIO: MEXQUITIC DE CARMONA.</v>
      </c>
    </row>
    <row r="1088" spans="1:19" ht="21" customHeight="1" x14ac:dyDescent="0.25">
      <c r="A1088" s="4" t="s">
        <v>1761</v>
      </c>
      <c r="B1088" s="5" t="s">
        <v>1693</v>
      </c>
      <c r="C1088" s="6" t="s">
        <v>1762</v>
      </c>
      <c r="D1088" s="6" t="s">
        <v>199</v>
      </c>
      <c r="E1088" s="6" t="s">
        <v>1451</v>
      </c>
      <c r="F1088" s="7">
        <v>19</v>
      </c>
      <c r="G1088" s="8">
        <f t="shared" si="16"/>
        <v>4750</v>
      </c>
      <c r="H1088" s="10"/>
      <c r="I1088" s="17">
        <v>1</v>
      </c>
      <c r="J1088" s="17" t="s">
        <v>1601</v>
      </c>
      <c r="K1088" s="11">
        <v>45278</v>
      </c>
      <c r="L1088" s="11"/>
      <c r="M1088" t="e">
        <f>CONCATENATE(B1088,#REF!,C1088,D1088,E1088,#REF!)</f>
        <v>#REF!</v>
      </c>
      <c r="N1088" s="12" t="s">
        <v>1602</v>
      </c>
      <c r="O1088" s="13" t="str">
        <f>IFERROR(IF(C1088="","",VLOOKUP(TRIM(C1088),[5]Ñ!$A$1:$B$43,2,FALSE)),TRIM(C1088))</f>
        <v>LERMA</v>
      </c>
      <c r="P1088" s="13" t="str">
        <f>IFERROR(IF(D1088="","",VLOOKUP(TRIM(D1088),[5]Ñ!$A$1:$B$43,2,FALSE)),TRIM(D1088))</f>
        <v>RIVERA</v>
      </c>
      <c r="Q1088" s="14" t="str">
        <f>A1088</f>
        <v>2123</v>
      </c>
      <c r="R1088" s="15" t="str">
        <f t="shared" si="15"/>
        <v>ROSENDO LERMA RIVERA</v>
      </c>
      <c r="S1088" s="16" t="str">
        <f>CONCATENATE("APOYO A PEQUEÑOS PRODUCTORES AFECTADOS POR SINIESTROS AGROPECUARIOS (PAPPASA) 2023 - MUNICIPIO: ",B1088,".")</f>
        <v>APOYO A PEQUEÑOS PRODUCTORES AFECTADOS POR SINIESTROS AGROPECUARIOS (PAPPASA) 2023 - MUNICIPIO: MEXQUITIC DE CARMONA.</v>
      </c>
    </row>
    <row r="1089" spans="1:19" ht="21" customHeight="1" x14ac:dyDescent="0.25">
      <c r="A1089" s="4" t="s">
        <v>1763</v>
      </c>
      <c r="B1089" s="5" t="s">
        <v>1693</v>
      </c>
      <c r="C1089" s="6" t="s">
        <v>21</v>
      </c>
      <c r="D1089" s="6" t="s">
        <v>1760</v>
      </c>
      <c r="E1089" s="6" t="s">
        <v>197</v>
      </c>
      <c r="F1089" s="7">
        <v>16</v>
      </c>
      <c r="G1089" s="8">
        <f t="shared" si="16"/>
        <v>4000</v>
      </c>
      <c r="H1089" s="10"/>
      <c r="I1089" s="17">
        <v>1</v>
      </c>
      <c r="J1089" s="17" t="s">
        <v>1601</v>
      </c>
      <c r="K1089" s="11">
        <v>45278</v>
      </c>
      <c r="L1089" s="11"/>
      <c r="M1089" t="e">
        <f>CONCATENATE(B1089,#REF!,C1089,D1089,E1089,#REF!)</f>
        <v>#REF!</v>
      </c>
      <c r="N1089" s="12" t="s">
        <v>1602</v>
      </c>
      <c r="O1089" s="13" t="str">
        <f>IFERROR(IF(C1089="","",VLOOKUP(TRIM(C1089),[5]Ñ!$A$1:$B$43,2,FALSE)),TRIM(C1089))</f>
        <v>MARTINEZ</v>
      </c>
      <c r="P1089" s="13" t="str">
        <f>IFERROR(IF(D1089="","",VLOOKUP(TRIM(D1089),[5]Ñ!$A$1:$B$43,2,FALSE)),TRIM(D1089))</f>
        <v>CUBILLOS</v>
      </c>
      <c r="Q1089" s="14" t="str">
        <f>A1089</f>
        <v>2124</v>
      </c>
      <c r="R1089" s="15" t="str">
        <f t="shared" si="15"/>
        <v>LUIS MARTINEZ CUBILLOS</v>
      </c>
      <c r="S1089" s="16" t="str">
        <f>CONCATENATE("APOYO A PEQUEÑOS PRODUCTORES AFECTADOS POR SINIESTROS AGROPECUARIOS (PAPPASA) 2023 - MUNICIPIO: ",B1089,".")</f>
        <v>APOYO A PEQUEÑOS PRODUCTORES AFECTADOS POR SINIESTROS AGROPECUARIOS (PAPPASA) 2023 - MUNICIPIO: MEXQUITIC DE CARMONA.</v>
      </c>
    </row>
    <row r="1090" spans="1:19" ht="21" customHeight="1" x14ac:dyDescent="0.25">
      <c r="A1090" s="4" t="s">
        <v>1764</v>
      </c>
      <c r="B1090" s="5" t="s">
        <v>1693</v>
      </c>
      <c r="C1090" s="6" t="s">
        <v>1765</v>
      </c>
      <c r="D1090" s="6" t="s">
        <v>208</v>
      </c>
      <c r="E1090" s="6" t="s">
        <v>259</v>
      </c>
      <c r="F1090" s="7">
        <v>16</v>
      </c>
      <c r="G1090" s="8">
        <f t="shared" si="16"/>
        <v>4000</v>
      </c>
      <c r="H1090" s="10"/>
      <c r="I1090" s="17">
        <v>1</v>
      </c>
      <c r="J1090" s="17" t="s">
        <v>1601</v>
      </c>
      <c r="K1090" s="11">
        <v>45278</v>
      </c>
      <c r="L1090" s="11"/>
      <c r="M1090" t="e">
        <f>CONCATENATE(B1090,#REF!,C1090,D1090,E1090,#REF!)</f>
        <v>#REF!</v>
      </c>
      <c r="N1090" s="12" t="s">
        <v>1602</v>
      </c>
      <c r="O1090" s="13" t="str">
        <f>IFERROR(IF(C1090="","",VLOOKUP(TRIM(C1090),[5]Ñ!$A$1:$B$43,2,FALSE)),TRIM(C1090))</f>
        <v>OJEDA</v>
      </c>
      <c r="P1090" s="13" t="str">
        <f>IFERROR(IF(D1090="","",VLOOKUP(TRIM(D1090),[5]Ñ!$A$1:$B$43,2,FALSE)),TRIM(D1090))</f>
        <v>RAMOS</v>
      </c>
      <c r="Q1090" s="14" t="str">
        <f>A1090</f>
        <v>2125</v>
      </c>
      <c r="R1090" s="15" t="str">
        <f t="shared" si="15"/>
        <v>PEDRO OJEDA RAMOS</v>
      </c>
      <c r="S1090" s="16" t="str">
        <f>CONCATENATE("APOYO A PEQUEÑOS PRODUCTORES AFECTADOS POR SINIESTROS AGROPECUARIOS (PAPPASA) 2023 - MUNICIPIO: ",B1090,".")</f>
        <v>APOYO A PEQUEÑOS PRODUCTORES AFECTADOS POR SINIESTROS AGROPECUARIOS (PAPPASA) 2023 - MUNICIPIO: MEXQUITIC DE CARMONA.</v>
      </c>
    </row>
    <row r="1091" spans="1:19" ht="21" customHeight="1" x14ac:dyDescent="0.25">
      <c r="A1091" s="4" t="s">
        <v>1766</v>
      </c>
      <c r="B1091" s="5" t="s">
        <v>1693</v>
      </c>
      <c r="C1091" s="6" t="s">
        <v>838</v>
      </c>
      <c r="D1091" s="6" t="s">
        <v>1762</v>
      </c>
      <c r="E1091" s="6" t="s">
        <v>470</v>
      </c>
      <c r="F1091" s="7">
        <v>29</v>
      </c>
      <c r="G1091" s="8">
        <f t="shared" si="16"/>
        <v>7250</v>
      </c>
      <c r="H1091" s="10"/>
      <c r="I1091" s="17">
        <v>1</v>
      </c>
      <c r="J1091" s="17" t="s">
        <v>1601</v>
      </c>
      <c r="K1091" s="11">
        <v>45278</v>
      </c>
      <c r="L1091" s="11"/>
      <c r="M1091" t="e">
        <f>CONCATENATE(B1091,#REF!,C1091,D1091,E1091,#REF!)</f>
        <v>#REF!</v>
      </c>
      <c r="N1091" s="12" t="s">
        <v>1602</v>
      </c>
      <c r="O1091" s="13" t="str">
        <f>IFERROR(IF(C1091="","",VLOOKUP(TRIM(C1091),[5]Ñ!$A$1:$B$43,2,FALSE)),TRIM(C1091))</f>
        <v>ZAMARRIPA</v>
      </c>
      <c r="P1091" s="13" t="str">
        <f>IFERROR(IF(D1091="","",VLOOKUP(TRIM(D1091),[5]Ñ!$A$1:$B$43,2,FALSE)),TRIM(D1091))</f>
        <v>LERMA</v>
      </c>
      <c r="Q1091" s="14" t="str">
        <f>A1091</f>
        <v>2126</v>
      </c>
      <c r="R1091" s="15" t="str">
        <f t="shared" si="15"/>
        <v>ISMAEL ZAMARRIPA LERMA</v>
      </c>
      <c r="S1091" s="16" t="str">
        <f>CONCATENATE("APOYO A PEQUEÑOS PRODUCTORES AFECTADOS POR SINIESTROS AGROPECUARIOS (PAPPASA) 2023 - MUNICIPIO: ",B1091,".")</f>
        <v>APOYO A PEQUEÑOS PRODUCTORES AFECTADOS POR SINIESTROS AGROPECUARIOS (PAPPASA) 2023 - MUNICIPIO: MEXQUITIC DE CARMONA.</v>
      </c>
    </row>
    <row r="1092" spans="1:19" ht="21" customHeight="1" x14ac:dyDescent="0.25">
      <c r="A1092" s="4" t="s">
        <v>1767</v>
      </c>
      <c r="B1092" s="5" t="s">
        <v>1693</v>
      </c>
      <c r="C1092" s="6" t="s">
        <v>922</v>
      </c>
      <c r="D1092" s="6" t="s">
        <v>320</v>
      </c>
      <c r="E1092" s="6" t="s">
        <v>460</v>
      </c>
      <c r="F1092" s="7">
        <v>8</v>
      </c>
      <c r="G1092" s="8">
        <f t="shared" si="16"/>
        <v>2000</v>
      </c>
      <c r="H1092" s="10"/>
      <c r="I1092" s="17">
        <v>1</v>
      </c>
      <c r="J1092" s="17" t="s">
        <v>1601</v>
      </c>
      <c r="K1092" s="11">
        <v>45278</v>
      </c>
      <c r="L1092" s="11"/>
      <c r="M1092" t="e">
        <f>CONCATENATE(B1092,#REF!,C1092,D1092,E1092,#REF!)</f>
        <v>#REF!</v>
      </c>
      <c r="N1092" s="12" t="s">
        <v>1602</v>
      </c>
      <c r="O1092" s="13" t="str">
        <f>IFERROR(IF(C1092="","",VLOOKUP(TRIM(C1092),[5]Ñ!$A$1:$B$43,2,FALSE)),TRIM(C1092))</f>
        <v>LEDEZMA</v>
      </c>
      <c r="P1092" s="13" t="str">
        <f>IFERROR(IF(D1092="","",VLOOKUP(TRIM(D1092),[5]Ñ!$A$1:$B$43,2,FALSE)),TRIM(D1092))</f>
        <v>MATA</v>
      </c>
      <c r="Q1092" s="14" t="str">
        <f>A1092</f>
        <v>2127</v>
      </c>
      <c r="R1092" s="15" t="str">
        <f t="shared" si="15"/>
        <v>ESTEBAN LEDEZMA MATA</v>
      </c>
      <c r="S1092" s="16" t="str">
        <f>CONCATENATE("APOYO A PEQUEÑOS PRODUCTORES AFECTADOS POR SINIESTROS AGROPECUARIOS (PAPPASA) 2023 - MUNICIPIO: ",B1092,".")</f>
        <v>APOYO A PEQUEÑOS PRODUCTORES AFECTADOS POR SINIESTROS AGROPECUARIOS (PAPPASA) 2023 - MUNICIPIO: MEXQUITIC DE CARMONA.</v>
      </c>
    </row>
    <row r="1093" spans="1:19" ht="21" customHeight="1" x14ac:dyDescent="0.25">
      <c r="A1093" s="4" t="s">
        <v>1768</v>
      </c>
      <c r="B1093" s="5" t="s">
        <v>1693</v>
      </c>
      <c r="C1093" s="6" t="s">
        <v>199</v>
      </c>
      <c r="D1093" s="6" t="s">
        <v>28</v>
      </c>
      <c r="E1093" s="6" t="s">
        <v>1769</v>
      </c>
      <c r="F1093" s="7">
        <v>10</v>
      </c>
      <c r="G1093" s="8">
        <f t="shared" si="16"/>
        <v>2500</v>
      </c>
      <c r="H1093" s="10"/>
      <c r="I1093" s="17">
        <v>1</v>
      </c>
      <c r="J1093" s="17" t="s">
        <v>1601</v>
      </c>
      <c r="K1093" s="11">
        <v>45278</v>
      </c>
      <c r="L1093" s="11"/>
      <c r="M1093" t="e">
        <f>CONCATENATE(B1093,#REF!,C1093,D1093,E1093,#REF!)</f>
        <v>#REF!</v>
      </c>
      <c r="N1093" s="12" t="s">
        <v>1602</v>
      </c>
      <c r="O1093" s="13" t="str">
        <f>IFERROR(IF(C1093="","",VLOOKUP(TRIM(C1093),[5]Ñ!$A$1:$B$43,2,FALSE)),TRIM(C1093))</f>
        <v>RIVERA</v>
      </c>
      <c r="P1093" s="13" t="str">
        <f>IFERROR(IF(D1093="","",VLOOKUP(TRIM(D1093),[5]Ñ!$A$1:$B$43,2,FALSE)),TRIM(D1093))</f>
        <v>RAMIREZ</v>
      </c>
      <c r="Q1093" s="14" t="str">
        <f>A1093</f>
        <v>2128</v>
      </c>
      <c r="R1093" s="15" t="str">
        <f t="shared" si="15"/>
        <v>ANTONINO RIVERA RAMIREZ</v>
      </c>
      <c r="S1093" s="16" t="str">
        <f>CONCATENATE("APOYO A PEQUEÑOS PRODUCTORES AFECTADOS POR SINIESTROS AGROPECUARIOS (PAPPASA) 2023 - MUNICIPIO: ",B1093,".")</f>
        <v>APOYO A PEQUEÑOS PRODUCTORES AFECTADOS POR SINIESTROS AGROPECUARIOS (PAPPASA) 2023 - MUNICIPIO: MEXQUITIC DE CARMONA.</v>
      </c>
    </row>
    <row r="1094" spans="1:19" ht="21" customHeight="1" x14ac:dyDescent="0.25">
      <c r="A1094" s="4" t="s">
        <v>1770</v>
      </c>
      <c r="B1094" s="5" t="s">
        <v>1693</v>
      </c>
      <c r="C1094" s="6" t="s">
        <v>1771</v>
      </c>
      <c r="D1094" s="6" t="s">
        <v>1617</v>
      </c>
      <c r="E1094" s="6" t="s">
        <v>739</v>
      </c>
      <c r="F1094" s="7">
        <v>14</v>
      </c>
      <c r="G1094" s="8">
        <f t="shared" si="16"/>
        <v>3500</v>
      </c>
      <c r="H1094" s="10"/>
      <c r="I1094" s="17">
        <v>1</v>
      </c>
      <c r="J1094" s="17" t="s">
        <v>1601</v>
      </c>
      <c r="K1094" s="11">
        <v>45278</v>
      </c>
      <c r="L1094" s="11"/>
      <c r="M1094" t="e">
        <f>CONCATENATE(B1094,#REF!,C1094,D1094,E1094,#REF!)</f>
        <v>#REF!</v>
      </c>
      <c r="N1094" s="12" t="s">
        <v>1602</v>
      </c>
      <c r="O1094" s="13" t="str">
        <f>IFERROR(IF(C1094="","",VLOOKUP(TRIM(C1094),[5]Ñ!$A$1:$B$43,2,FALSE)),TRIM(C1094))</f>
        <v>SILOS</v>
      </c>
      <c r="P1094" s="13" t="str">
        <f>IFERROR(IF(D1094="","",VLOOKUP(TRIM(D1094),[5]Ñ!$A$1:$B$43,2,FALSE)),TRIM(D1094))</f>
        <v>ESQUIVEL</v>
      </c>
      <c r="Q1094" s="14" t="str">
        <f>A1094</f>
        <v>2129</v>
      </c>
      <c r="R1094" s="15" t="str">
        <f t="shared" si="15"/>
        <v>RAUL SILOS ESQUIVEL</v>
      </c>
      <c r="S1094" s="16" t="str">
        <f>CONCATENATE("APOYO A PEQUEÑOS PRODUCTORES AFECTADOS POR SINIESTROS AGROPECUARIOS (PAPPASA) 2023 - MUNICIPIO: ",B1094,".")</f>
        <v>APOYO A PEQUEÑOS PRODUCTORES AFECTADOS POR SINIESTROS AGROPECUARIOS (PAPPASA) 2023 - MUNICIPIO: MEXQUITIC DE CARMONA.</v>
      </c>
    </row>
    <row r="1095" spans="1:19" ht="21" customHeight="1" x14ac:dyDescent="0.25">
      <c r="A1095" s="4" t="s">
        <v>1772</v>
      </c>
      <c r="B1095" s="5" t="s">
        <v>1693</v>
      </c>
      <c r="C1095" s="6" t="s">
        <v>1348</v>
      </c>
      <c r="D1095" s="6" t="s">
        <v>59</v>
      </c>
      <c r="E1095" s="6" t="s">
        <v>259</v>
      </c>
      <c r="F1095" s="7">
        <v>12</v>
      </c>
      <c r="G1095" s="8">
        <f t="shared" si="16"/>
        <v>3000</v>
      </c>
      <c r="H1095" s="10"/>
      <c r="I1095" s="17">
        <v>1</v>
      </c>
      <c r="J1095" s="17" t="s">
        <v>1601</v>
      </c>
      <c r="K1095" s="11">
        <v>45278</v>
      </c>
      <c r="L1095" s="11"/>
      <c r="M1095" t="e">
        <f>CONCATENATE(B1095,#REF!,C1095,D1095,E1095,#REF!)</f>
        <v>#REF!</v>
      </c>
      <c r="N1095" s="12" t="s">
        <v>1602</v>
      </c>
      <c r="O1095" s="13" t="str">
        <f>IFERROR(IF(C1095="","",VLOOKUP(TRIM(C1095),[5]Ñ!$A$1:$B$43,2,FALSE)),TRIM(C1095))</f>
        <v>OCHOA</v>
      </c>
      <c r="P1095" s="13" t="str">
        <f>IFERROR(IF(D1095="","",VLOOKUP(TRIM(D1095),[5]Ñ!$A$1:$B$43,2,FALSE)),TRIM(D1095))</f>
        <v>HERNANDEZ</v>
      </c>
      <c r="Q1095" s="14" t="str">
        <f>A1095</f>
        <v>2130</v>
      </c>
      <c r="R1095" s="15" t="str">
        <f t="shared" si="15"/>
        <v>PEDRO OCHOA HERNANDEZ</v>
      </c>
      <c r="S1095" s="16" t="str">
        <f>CONCATENATE("APOYO A PEQUEÑOS PRODUCTORES AFECTADOS POR SINIESTROS AGROPECUARIOS (PAPPASA) 2023 - MUNICIPIO: ",B1095,".")</f>
        <v>APOYO A PEQUEÑOS PRODUCTORES AFECTADOS POR SINIESTROS AGROPECUARIOS (PAPPASA) 2023 - MUNICIPIO: MEXQUITIC DE CARMONA.</v>
      </c>
    </row>
    <row r="1096" spans="1:19" ht="21" customHeight="1" x14ac:dyDescent="0.25">
      <c r="A1096" s="4" t="s">
        <v>1773</v>
      </c>
      <c r="B1096" s="5" t="s">
        <v>553</v>
      </c>
      <c r="C1096" s="6" t="s">
        <v>671</v>
      </c>
      <c r="D1096" s="6" t="s">
        <v>1774</v>
      </c>
      <c r="E1096" s="6" t="s">
        <v>1775</v>
      </c>
      <c r="F1096" s="7">
        <v>25</v>
      </c>
      <c r="G1096" s="8">
        <f t="shared" si="16"/>
        <v>6250</v>
      </c>
      <c r="H1096" s="10"/>
      <c r="I1096" s="17">
        <v>1</v>
      </c>
      <c r="J1096" s="17" t="s">
        <v>1601</v>
      </c>
      <c r="K1096" s="11">
        <v>45278</v>
      </c>
      <c r="L1096" s="11"/>
      <c r="M1096" t="e">
        <f>CONCATENATE(B1096,#REF!,C1096,D1096,E1096,#REF!)</f>
        <v>#REF!</v>
      </c>
      <c r="N1096" s="12" t="s">
        <v>1602</v>
      </c>
      <c r="O1096" s="13" t="str">
        <f>IFERROR(IF(C1096="","",VLOOKUP(TRIM(C1096),[6]Ñ!$A$1:$B$43,2,FALSE)),TRIM(C1096))</f>
        <v>CONTRERAS</v>
      </c>
      <c r="P1096" s="13" t="str">
        <f>IFERROR(IF(D1096="","",VLOOKUP(TRIM(D1096),[6]Ñ!$A$1:$B$43,2,FALSE)),TRIM(D1096))</f>
        <v>SUSTAITA</v>
      </c>
      <c r="Q1096" s="14" t="str">
        <f>A1096</f>
        <v>2131</v>
      </c>
      <c r="R1096" s="15" t="str">
        <f t="shared" si="15"/>
        <v>JOSE CARMELO CONTRERAS SUSTAITA</v>
      </c>
      <c r="S1096" s="16" t="str">
        <f>CONCATENATE("APOYO A PEQUEÑOS PRODUCTORES AFECTADOS POR SINIESTROS AGROPECUARIOS (PAPPASA) 2023 - MUNICIPIO: ",B1096,".")</f>
        <v>APOYO A PEQUEÑOS PRODUCTORES AFECTADOS POR SINIESTROS AGROPECUARIOS (PAPPASA) 2023 - MUNICIPIO: SALINAS.</v>
      </c>
    </row>
    <row r="1097" spans="1:19" ht="21" customHeight="1" x14ac:dyDescent="0.25">
      <c r="A1097" s="4" t="s">
        <v>1776</v>
      </c>
      <c r="B1097" s="5" t="s">
        <v>553</v>
      </c>
      <c r="C1097" s="6" t="s">
        <v>1617</v>
      </c>
      <c r="D1097" s="6" t="s">
        <v>252</v>
      </c>
      <c r="E1097" s="6" t="s">
        <v>240</v>
      </c>
      <c r="F1097" s="7">
        <v>50</v>
      </c>
      <c r="G1097" s="8">
        <f t="shared" si="16"/>
        <v>12500</v>
      </c>
      <c r="H1097" s="10"/>
      <c r="I1097" s="17">
        <v>1</v>
      </c>
      <c r="J1097" s="17" t="s">
        <v>1601</v>
      </c>
      <c r="K1097" s="11">
        <v>45278</v>
      </c>
      <c r="L1097" s="11"/>
      <c r="M1097" t="e">
        <f>CONCATENATE(B1097,#REF!,C1097,D1097,E1097,#REF!)</f>
        <v>#REF!</v>
      </c>
      <c r="N1097" s="12" t="s">
        <v>1602</v>
      </c>
      <c r="O1097" s="13" t="str">
        <f>IFERROR(IF(C1097="","",VLOOKUP(TRIM(C1097),[6]Ñ!$A$1:$B$43,2,FALSE)),TRIM(C1097))</f>
        <v>ESQUIVEL</v>
      </c>
      <c r="P1097" s="13" t="str">
        <f>IFERROR(IF(D1097="","",VLOOKUP(TRIM(D1097),[6]Ñ!$A$1:$B$43,2,FALSE)),TRIM(D1097))</f>
        <v>GUERRERO</v>
      </c>
      <c r="Q1097" s="14" t="str">
        <f>A1097</f>
        <v>2132</v>
      </c>
      <c r="R1097" s="15" t="str">
        <f t="shared" si="15"/>
        <v>JESUS ESQUIVEL GUERRERO</v>
      </c>
      <c r="S1097" s="16" t="str">
        <f>CONCATENATE("APOYO A PEQUEÑOS PRODUCTORES AFECTADOS POR SINIESTROS AGROPECUARIOS (PAPPASA) 2023 - MUNICIPIO: ",B1097,".")</f>
        <v>APOYO A PEQUEÑOS PRODUCTORES AFECTADOS POR SINIESTROS AGROPECUARIOS (PAPPASA) 2023 - MUNICIPIO: SALINAS.</v>
      </c>
    </row>
    <row r="1098" spans="1:19" ht="21" customHeight="1" x14ac:dyDescent="0.25">
      <c r="A1098" s="4" t="s">
        <v>1777</v>
      </c>
      <c r="B1098" s="5" t="s">
        <v>553</v>
      </c>
      <c r="C1098" s="6" t="s">
        <v>162</v>
      </c>
      <c r="D1098" s="6" t="s">
        <v>698</v>
      </c>
      <c r="E1098" s="6" t="s">
        <v>684</v>
      </c>
      <c r="F1098" s="7">
        <v>50</v>
      </c>
      <c r="G1098" s="8">
        <f t="shared" si="16"/>
        <v>12500</v>
      </c>
      <c r="H1098" s="10"/>
      <c r="I1098" s="17">
        <v>1</v>
      </c>
      <c r="J1098" s="17" t="s">
        <v>1601</v>
      </c>
      <c r="K1098" s="11">
        <v>45278</v>
      </c>
      <c r="L1098" s="11"/>
      <c r="M1098" t="e">
        <f>CONCATENATE(B1098,#REF!,C1098,D1098,E1098,#REF!)</f>
        <v>#REF!</v>
      </c>
      <c r="N1098" s="12" t="s">
        <v>1602</v>
      </c>
      <c r="O1098" s="13" t="str">
        <f>IFERROR(IF(C1098="","",VLOOKUP(TRIM(C1098),[6]Ñ!$A$1:$B$43,2,FALSE)),TRIM(C1098))</f>
        <v>LOPEZ</v>
      </c>
      <c r="P1098" s="13" t="str">
        <f>IFERROR(IF(D1098="","",VLOOKUP(TRIM(D1098),[6]Ñ!$A$1:$B$43,2,FALSE)),TRIM(D1098))</f>
        <v>CORONADO</v>
      </c>
      <c r="Q1098" s="14" t="str">
        <f>A1098</f>
        <v>2133</v>
      </c>
      <c r="R1098" s="15" t="str">
        <f t="shared" si="15"/>
        <v>LEOPOLDO LOPEZ CORONADO</v>
      </c>
      <c r="S1098" s="16" t="str">
        <f>CONCATENATE("APOYO A PEQUEÑOS PRODUCTORES AFECTADOS POR SINIESTROS AGROPECUARIOS (PAPPASA) 2023 - MUNICIPIO: ",B1098,".")</f>
        <v>APOYO A PEQUEÑOS PRODUCTORES AFECTADOS POR SINIESTROS AGROPECUARIOS (PAPPASA) 2023 - MUNICIPIO: SALINAS.</v>
      </c>
    </row>
    <row r="1099" spans="1:19" ht="21" customHeight="1" x14ac:dyDescent="0.25">
      <c r="A1099" s="4" t="s">
        <v>1778</v>
      </c>
      <c r="B1099" s="5" t="s">
        <v>553</v>
      </c>
      <c r="C1099" s="6" t="s">
        <v>1779</v>
      </c>
      <c r="D1099" s="6" t="s">
        <v>1780</v>
      </c>
      <c r="E1099" s="6" t="s">
        <v>1076</v>
      </c>
      <c r="F1099" s="7">
        <v>21</v>
      </c>
      <c r="G1099" s="8">
        <f t="shared" si="16"/>
        <v>5250</v>
      </c>
      <c r="H1099" s="10"/>
      <c r="I1099" s="17">
        <v>1</v>
      </c>
      <c r="J1099" s="17" t="s">
        <v>1601</v>
      </c>
      <c r="K1099" s="11">
        <v>45278</v>
      </c>
      <c r="L1099" s="11"/>
      <c r="M1099" t="e">
        <f>CONCATENATE(B1099,#REF!,C1099,D1099,E1099,#REF!)</f>
        <v>#REF!</v>
      </c>
      <c r="N1099" s="12" t="s">
        <v>1602</v>
      </c>
      <c r="O1099" s="13" t="str">
        <f>IFERROR(IF(C1099="","",VLOOKUP(TRIM(C1099),[6]Ñ!$A$1:$B$43,2,FALSE)),TRIM(C1099))</f>
        <v>RUEDAS</v>
      </c>
      <c r="P1099" s="13" t="str">
        <f>IFERROR(IF(D1099="","",VLOOKUP(TRIM(D1099),[6]Ñ!$A$1:$B$43,2,FALSE)),TRIM(D1099))</f>
        <v>OLIVARES</v>
      </c>
      <c r="Q1099" s="14" t="str">
        <f>A1099</f>
        <v>2134</v>
      </c>
      <c r="R1099" s="15" t="str">
        <f t="shared" si="15"/>
        <v>DIEGO RUEDAS OLIVARES</v>
      </c>
      <c r="S1099" s="16" t="str">
        <f>CONCATENATE("APOYO A PEQUEÑOS PRODUCTORES AFECTADOS POR SINIESTROS AGROPECUARIOS (PAPPASA) 2023 - MUNICIPIO: ",B1099,".")</f>
        <v>APOYO A PEQUEÑOS PRODUCTORES AFECTADOS POR SINIESTROS AGROPECUARIOS (PAPPASA) 2023 - MUNICIPIO: SALINAS.</v>
      </c>
    </row>
    <row r="1100" spans="1:19" ht="21" customHeight="1" x14ac:dyDescent="0.25">
      <c r="A1100" s="4" t="s">
        <v>1781</v>
      </c>
      <c r="B1100" s="5" t="s">
        <v>553</v>
      </c>
      <c r="C1100" s="6" t="s">
        <v>1782</v>
      </c>
      <c r="D1100" s="6" t="s">
        <v>24</v>
      </c>
      <c r="E1100" s="6" t="s">
        <v>327</v>
      </c>
      <c r="F1100" s="7">
        <v>50</v>
      </c>
      <c r="G1100" s="8">
        <f t="shared" si="16"/>
        <v>12500</v>
      </c>
      <c r="H1100" s="10"/>
      <c r="I1100" s="17">
        <v>1</v>
      </c>
      <c r="J1100" s="17" t="s">
        <v>1601</v>
      </c>
      <c r="K1100" s="11">
        <v>45278</v>
      </c>
      <c r="L1100" s="11"/>
      <c r="M1100" t="e">
        <f>CONCATENATE(B1100,#REF!,C1100,D1100,E1100,#REF!)</f>
        <v>#REF!</v>
      </c>
      <c r="N1100" s="12" t="s">
        <v>1602</v>
      </c>
      <c r="O1100" s="13" t="str">
        <f>IFERROR(IF(C1100="","",VLOOKUP(TRIM(C1100),[6]Ñ!$A$1:$B$43,2,FALSE)),TRIM(C1100))</f>
        <v>DE SANTIAGO</v>
      </c>
      <c r="P1100" s="13" t="str">
        <f>IFERROR(IF(D1100="","",VLOOKUP(TRIM(D1100),[6]Ñ!$A$1:$B$43,2,FALSE)),TRIM(D1100))</f>
        <v>CASTILLO</v>
      </c>
      <c r="Q1100" s="14" t="str">
        <f>A1100</f>
        <v>2135</v>
      </c>
      <c r="R1100" s="15" t="str">
        <f t="shared" si="15"/>
        <v>JOSE DE JESUS DE SANTIAGO CASTILLO</v>
      </c>
      <c r="S1100" s="16" t="str">
        <f>CONCATENATE("APOYO A PEQUEÑOS PRODUCTORES AFECTADOS POR SINIESTROS AGROPECUARIOS (PAPPASA) 2023 - MUNICIPIO: ",B1100,".")</f>
        <v>APOYO A PEQUEÑOS PRODUCTORES AFECTADOS POR SINIESTROS AGROPECUARIOS (PAPPASA) 2023 - MUNICIPIO: SALINAS.</v>
      </c>
    </row>
    <row r="1101" spans="1:19" ht="21" customHeight="1" x14ac:dyDescent="0.25">
      <c r="A1101" s="4" t="s">
        <v>1783</v>
      </c>
      <c r="B1101" s="5" t="s">
        <v>553</v>
      </c>
      <c r="C1101" s="6" t="s">
        <v>37</v>
      </c>
      <c r="D1101" s="6" t="s">
        <v>98</v>
      </c>
      <c r="E1101" s="6" t="s">
        <v>1619</v>
      </c>
      <c r="F1101" s="7">
        <v>50</v>
      </c>
      <c r="G1101" s="8">
        <f t="shared" si="16"/>
        <v>12500</v>
      </c>
      <c r="H1101" s="10"/>
      <c r="I1101" s="17">
        <v>1</v>
      </c>
      <c r="J1101" s="17" t="s">
        <v>1601</v>
      </c>
      <c r="K1101" s="11">
        <v>45278</v>
      </c>
      <c r="L1101" s="11"/>
      <c r="M1101" t="e">
        <f>CONCATENATE(B1101,#REF!,C1101,D1101,E1101,#REF!)</f>
        <v>#REF!</v>
      </c>
      <c r="N1101" s="12" t="s">
        <v>1602</v>
      </c>
      <c r="O1101" s="13" t="str">
        <f>IFERROR(IF(C1101="","",VLOOKUP(TRIM(C1101),[6]Ñ!$A$1:$B$43,2,FALSE)),TRIM(C1101))</f>
        <v>RODRIGUEZ</v>
      </c>
      <c r="P1101" s="13" t="str">
        <f>IFERROR(IF(D1101="","",VLOOKUP(TRIM(D1101),[6]Ñ!$A$1:$B$43,2,FALSE)),TRIM(D1101))</f>
        <v>AGUILAR</v>
      </c>
      <c r="Q1101" s="14" t="str">
        <f>A1101</f>
        <v>2136</v>
      </c>
      <c r="R1101" s="15" t="str">
        <f t="shared" si="15"/>
        <v>J ISABEL RODRIGUEZ AGUILAR</v>
      </c>
      <c r="S1101" s="16" t="str">
        <f>CONCATENATE("APOYO A PEQUEÑOS PRODUCTORES AFECTADOS POR SINIESTROS AGROPECUARIOS (PAPPASA) 2023 - MUNICIPIO: ",B1101,".")</f>
        <v>APOYO A PEQUEÑOS PRODUCTORES AFECTADOS POR SINIESTROS AGROPECUARIOS (PAPPASA) 2023 - MUNICIPIO: SALINAS.</v>
      </c>
    </row>
    <row r="1102" spans="1:19" ht="21" customHeight="1" x14ac:dyDescent="0.25">
      <c r="A1102" s="4" t="s">
        <v>1784</v>
      </c>
      <c r="B1102" s="5" t="s">
        <v>553</v>
      </c>
      <c r="C1102" s="6" t="s">
        <v>21</v>
      </c>
      <c r="D1102" s="6" t="s">
        <v>698</v>
      </c>
      <c r="E1102" s="6" t="s">
        <v>1785</v>
      </c>
      <c r="F1102" s="7">
        <v>50</v>
      </c>
      <c r="G1102" s="8">
        <f t="shared" si="16"/>
        <v>12500</v>
      </c>
      <c r="H1102" s="10"/>
      <c r="I1102" s="17">
        <v>1</v>
      </c>
      <c r="J1102" s="17" t="s">
        <v>1601</v>
      </c>
      <c r="K1102" s="11">
        <v>45278</v>
      </c>
      <c r="L1102" s="11"/>
      <c r="M1102" t="e">
        <f>CONCATENATE(B1102,#REF!,C1102,D1102,E1102,#REF!)</f>
        <v>#REF!</v>
      </c>
      <c r="N1102" s="12" t="s">
        <v>1602</v>
      </c>
      <c r="O1102" s="13" t="str">
        <f>IFERROR(IF(C1102="","",VLOOKUP(TRIM(C1102),[6]Ñ!$A$1:$B$43,2,FALSE)),TRIM(C1102))</f>
        <v>MARTINEZ</v>
      </c>
      <c r="P1102" s="13" t="str">
        <f>IFERROR(IF(D1102="","",VLOOKUP(TRIM(D1102),[6]Ñ!$A$1:$B$43,2,FALSE)),TRIM(D1102))</f>
        <v>CORONADO</v>
      </c>
      <c r="Q1102" s="14" t="str">
        <f>A1102</f>
        <v>2137</v>
      </c>
      <c r="R1102" s="15" t="str">
        <f t="shared" si="15"/>
        <v>JORGE RAMON MARTINEZ CORONADO</v>
      </c>
      <c r="S1102" s="16" t="str">
        <f>CONCATENATE("APOYO A PEQUEÑOS PRODUCTORES AFECTADOS POR SINIESTROS AGROPECUARIOS (PAPPASA) 2023 - MUNICIPIO: ",B1102,".")</f>
        <v>APOYO A PEQUEÑOS PRODUCTORES AFECTADOS POR SINIESTROS AGROPECUARIOS (PAPPASA) 2023 - MUNICIPIO: SALINAS.</v>
      </c>
    </row>
    <row r="1103" spans="1:19" ht="21" customHeight="1" x14ac:dyDescent="0.25">
      <c r="A1103" s="4" t="s">
        <v>1786</v>
      </c>
      <c r="B1103" s="5" t="s">
        <v>553</v>
      </c>
      <c r="C1103" s="6" t="s">
        <v>749</v>
      </c>
      <c r="D1103" s="6" t="s">
        <v>1779</v>
      </c>
      <c r="E1103" s="6" t="s">
        <v>1787</v>
      </c>
      <c r="F1103" s="7">
        <v>15</v>
      </c>
      <c r="G1103" s="8">
        <f t="shared" si="16"/>
        <v>3750</v>
      </c>
      <c r="H1103" s="10"/>
      <c r="I1103" s="17">
        <v>1</v>
      </c>
      <c r="J1103" s="17" t="s">
        <v>1601</v>
      </c>
      <c r="K1103" s="11">
        <v>45278</v>
      </c>
      <c r="L1103" s="11"/>
      <c r="M1103" t="e">
        <f>CONCATENATE(B1103,#REF!,C1103,D1103,E1103,#REF!)</f>
        <v>#REF!</v>
      </c>
      <c r="N1103" s="12" t="s">
        <v>1602</v>
      </c>
      <c r="O1103" s="13" t="str">
        <f>IFERROR(IF(C1103="","",VLOOKUP(TRIM(C1103),[6]Ñ!$A$1:$B$43,2,FALSE)),TRIM(C1103))</f>
        <v>CASTRO</v>
      </c>
      <c r="P1103" s="13" t="str">
        <f>IFERROR(IF(D1103="","",VLOOKUP(TRIM(D1103),[6]Ñ!$A$1:$B$43,2,FALSE)),TRIM(D1103))</f>
        <v>RUEDAS</v>
      </c>
      <c r="Q1103" s="14" t="str">
        <f>A1103</f>
        <v>2138</v>
      </c>
      <c r="R1103" s="15" t="str">
        <f t="shared" si="15"/>
        <v>AURELIANO CASTRO RUEDAS</v>
      </c>
      <c r="S1103" s="16" t="str">
        <f>CONCATENATE("APOYO A PEQUEÑOS PRODUCTORES AFECTADOS POR SINIESTROS AGROPECUARIOS (PAPPASA) 2023 - MUNICIPIO: ",B1103,".")</f>
        <v>APOYO A PEQUEÑOS PRODUCTORES AFECTADOS POR SINIESTROS AGROPECUARIOS (PAPPASA) 2023 - MUNICIPIO: SALINAS.</v>
      </c>
    </row>
    <row r="1104" spans="1:19" ht="21" customHeight="1" x14ac:dyDescent="0.25">
      <c r="A1104" s="4" t="s">
        <v>1788</v>
      </c>
      <c r="B1104" s="5" t="s">
        <v>595</v>
      </c>
      <c r="C1104" s="6" t="s">
        <v>169</v>
      </c>
      <c r="D1104" s="6" t="s">
        <v>1537</v>
      </c>
      <c r="E1104" s="6" t="s">
        <v>1789</v>
      </c>
      <c r="F1104" s="7">
        <v>50</v>
      </c>
      <c r="G1104" s="8">
        <f t="shared" si="16"/>
        <v>12500</v>
      </c>
      <c r="H1104" s="10"/>
      <c r="I1104" s="17">
        <v>1</v>
      </c>
      <c r="J1104" s="17" t="s">
        <v>1601</v>
      </c>
      <c r="K1104" s="11">
        <v>45278</v>
      </c>
      <c r="L1104" s="11"/>
      <c r="M1104" t="e">
        <f>CONCATENATE(B1104,#REF!,C1104,D1104,E1104,#REF!)</f>
        <v>#REF!</v>
      </c>
      <c r="N1104" s="12" t="s">
        <v>1602</v>
      </c>
      <c r="O1104" s="13" t="str">
        <f>IFERROR(IF(C1104="","",VLOOKUP(TRIM(C1104),[7]Ñ!$A$1:$B$43,2,FALSE)),TRIM(C1104))</f>
        <v>GONZALEZ</v>
      </c>
      <c r="P1104" s="13" t="str">
        <f>IFERROR(IF(D1104="","",VLOOKUP(TRIM(D1104),[7]Ñ!$A$1:$B$43,2,FALSE)),TRIM(D1104))</f>
        <v>PACHECO</v>
      </c>
      <c r="Q1104" s="14" t="str">
        <f>A1104</f>
        <v>2139</v>
      </c>
      <c r="R1104" s="15" t="str">
        <f t="shared" si="15"/>
        <v>EMETERIO GONZALEZ PACHECO</v>
      </c>
      <c r="S1104" s="16" t="str">
        <f>CONCATENATE("APOYO A PEQUEÑOS PRODUCTORES AFECTADOS POR SINIESTROS AGROPECUARIOS (PAPPASA) 2023 - MUNICIPIO: ",B1104,".")</f>
        <v>APOYO A PEQUEÑOS PRODUCTORES AFECTADOS POR SINIESTROS AGROPECUARIOS (PAPPASA) 2023 - MUNICIPIO: SANTA MARIA DEL RIO.</v>
      </c>
    </row>
    <row r="1105" spans="1:19" ht="21" customHeight="1" x14ac:dyDescent="0.25">
      <c r="A1105" s="4" t="s">
        <v>1790</v>
      </c>
      <c r="B1105" s="5" t="s">
        <v>595</v>
      </c>
      <c r="C1105" s="6" t="s">
        <v>331</v>
      </c>
      <c r="D1105" s="6" t="s">
        <v>141</v>
      </c>
      <c r="E1105" s="6" t="s">
        <v>1791</v>
      </c>
      <c r="F1105" s="7">
        <v>9</v>
      </c>
      <c r="G1105" s="8">
        <f t="shared" si="16"/>
        <v>2250</v>
      </c>
      <c r="H1105" s="10"/>
      <c r="I1105" s="17">
        <v>1</v>
      </c>
      <c r="J1105" s="17" t="s">
        <v>1601</v>
      </c>
      <c r="K1105" s="11">
        <v>45278</v>
      </c>
      <c r="L1105" s="11"/>
      <c r="M1105" t="e">
        <f>CONCATENATE(B1105,#REF!,C1105,D1105,E1105,#REF!)</f>
        <v>#REF!</v>
      </c>
      <c r="N1105" s="12" t="s">
        <v>1602</v>
      </c>
      <c r="O1105" s="13" t="str">
        <f>IFERROR(IF(C1105="","",VLOOKUP(TRIM(C1105),[7]Ñ!$A$1:$B$43,2,FALSE)),TRIM(C1105))</f>
        <v>PADRON</v>
      </c>
      <c r="P1105" s="13" t="str">
        <f>IFERROR(IF(D1105="","",VLOOKUP(TRIM(D1105),[7]Ñ!$A$1:$B$43,2,FALSE)),TRIM(D1105))</f>
        <v>LOREDO</v>
      </c>
      <c r="Q1105" s="14" t="str">
        <f>A1105</f>
        <v>2140</v>
      </c>
      <c r="R1105" s="15" t="str">
        <f t="shared" si="15"/>
        <v>RODOLFO PADRON LOREDO</v>
      </c>
      <c r="S1105" s="16" t="str">
        <f>CONCATENATE("APOYO A PEQUEÑOS PRODUCTORES AFECTADOS POR SINIESTROS AGROPECUARIOS (PAPPASA) 2023 - MUNICIPIO: ",B1105,".")</f>
        <v>APOYO A PEQUEÑOS PRODUCTORES AFECTADOS POR SINIESTROS AGROPECUARIOS (PAPPASA) 2023 - MUNICIPIO: SANTA MARIA DEL RIO.</v>
      </c>
    </row>
    <row r="1106" spans="1:19" ht="21" customHeight="1" x14ac:dyDescent="0.25">
      <c r="A1106" s="4" t="s">
        <v>1792</v>
      </c>
      <c r="B1106" s="5" t="s">
        <v>595</v>
      </c>
      <c r="C1106" s="6" t="s">
        <v>599</v>
      </c>
      <c r="D1106" s="6" t="s">
        <v>443</v>
      </c>
      <c r="E1106" s="6" t="s">
        <v>1793</v>
      </c>
      <c r="F1106" s="7">
        <v>19</v>
      </c>
      <c r="G1106" s="8">
        <f t="shared" si="16"/>
        <v>4750</v>
      </c>
      <c r="H1106" s="10"/>
      <c r="I1106" s="17">
        <v>1</v>
      </c>
      <c r="J1106" s="17" t="s">
        <v>1601</v>
      </c>
      <c r="K1106" s="11">
        <v>45278</v>
      </c>
      <c r="L1106" s="11"/>
      <c r="M1106" t="e">
        <f>CONCATENATE(B1106,#REF!,C1106,D1106,E1106,#REF!)</f>
        <v>#REF!</v>
      </c>
      <c r="N1106" s="12" t="s">
        <v>1602</v>
      </c>
      <c r="O1106" s="13" t="str">
        <f>IFERROR(IF(C1106="","",VLOOKUP(TRIM(C1106),[7]Ñ!$A$1:$B$43,2,FALSE)),TRIM(C1106))</f>
        <v>MONTERO</v>
      </c>
      <c r="P1106" s="13" t="str">
        <f>IFERROR(IF(D1106="","",VLOOKUP(TRIM(D1106),[7]Ñ!$A$1:$B$43,2,FALSE)),TRIM(D1106))</f>
        <v>HUERTA</v>
      </c>
      <c r="Q1106" s="14" t="str">
        <f>A1106</f>
        <v>2141</v>
      </c>
      <c r="R1106" s="15" t="str">
        <f t="shared" si="15"/>
        <v>MARCELINA MONTERO HUERTA</v>
      </c>
      <c r="S1106" s="16" t="str">
        <f>CONCATENATE("APOYO A PEQUEÑOS PRODUCTORES AFECTADOS POR SINIESTROS AGROPECUARIOS (PAPPASA) 2023 - MUNICIPIO: ",B1106,".")</f>
        <v>APOYO A PEQUEÑOS PRODUCTORES AFECTADOS POR SINIESTROS AGROPECUARIOS (PAPPASA) 2023 - MUNICIPIO: SANTA MARIA DEL RIO.</v>
      </c>
    </row>
    <row r="1107" spans="1:19" ht="21" customHeight="1" x14ac:dyDescent="0.25">
      <c r="A1107" s="4" t="s">
        <v>1794</v>
      </c>
      <c r="B1107" s="5" t="s">
        <v>595</v>
      </c>
      <c r="C1107" s="6" t="s">
        <v>1795</v>
      </c>
      <c r="D1107" s="6" t="s">
        <v>1796</v>
      </c>
      <c r="E1107" s="6" t="s">
        <v>1797</v>
      </c>
      <c r="F1107" s="7">
        <v>31</v>
      </c>
      <c r="G1107" s="8">
        <f t="shared" si="16"/>
        <v>7750</v>
      </c>
      <c r="H1107" s="10"/>
      <c r="I1107" s="17">
        <v>1</v>
      </c>
      <c r="J1107" s="17" t="s">
        <v>1601</v>
      </c>
      <c r="K1107" s="11">
        <v>45278</v>
      </c>
      <c r="L1107" s="11"/>
      <c r="M1107" t="e">
        <f>CONCATENATE(B1107,#REF!,C1107,D1107,E1107,#REF!)</f>
        <v>#REF!</v>
      </c>
      <c r="N1107" s="12" t="s">
        <v>1602</v>
      </c>
      <c r="O1107" s="13" t="str">
        <f>IFERROR(IF(C1107="","",VLOOKUP(TRIM(C1107),[7]Ñ!$A$1:$B$43,2,FALSE)),TRIM(C1107))</f>
        <v>MEELENDEZ</v>
      </c>
      <c r="P1107" s="13" t="str">
        <f>IFERROR(IF(D1107="","",VLOOKUP(TRIM(D1107),[7]Ñ!$A$1:$B$43,2,FALSE)),TRIM(D1107))</f>
        <v>QUINTERO</v>
      </c>
      <c r="Q1107" s="14" t="str">
        <f>A1107</f>
        <v>2142</v>
      </c>
      <c r="R1107" s="15" t="str">
        <f t="shared" si="15"/>
        <v>SANJUANA MEELENDEZ QUINTERO</v>
      </c>
      <c r="S1107" s="16" t="str">
        <f>CONCATENATE("APOYO A PEQUEÑOS PRODUCTORES AFECTADOS POR SINIESTROS AGROPECUARIOS (PAPPASA) 2023 - MUNICIPIO: ",B1107,".")</f>
        <v>APOYO A PEQUEÑOS PRODUCTORES AFECTADOS POR SINIESTROS AGROPECUARIOS (PAPPASA) 2023 - MUNICIPIO: SANTA MARIA DEL RIO.</v>
      </c>
    </row>
    <row r="1108" spans="1:19" ht="21" customHeight="1" x14ac:dyDescent="0.25">
      <c r="A1108" s="4" t="s">
        <v>1798</v>
      </c>
      <c r="B1108" s="5" t="s">
        <v>595</v>
      </c>
      <c r="C1108" s="6" t="s">
        <v>1799</v>
      </c>
      <c r="D1108" s="6" t="s">
        <v>141</v>
      </c>
      <c r="E1108" s="6" t="s">
        <v>1800</v>
      </c>
      <c r="F1108" s="7">
        <v>50</v>
      </c>
      <c r="G1108" s="8">
        <f t="shared" si="16"/>
        <v>12500</v>
      </c>
      <c r="H1108" s="10"/>
      <c r="I1108" s="17">
        <v>1</v>
      </c>
      <c r="J1108" s="17" t="s">
        <v>1601</v>
      </c>
      <c r="K1108" s="11">
        <v>45278</v>
      </c>
      <c r="L1108" s="11"/>
      <c r="M1108" t="e">
        <f>CONCATENATE(B1108,#REF!,C1108,D1108,E1108,#REF!)</f>
        <v>#REF!</v>
      </c>
      <c r="N1108" s="12" t="s">
        <v>1602</v>
      </c>
      <c r="O1108" s="13" t="str">
        <f>IFERROR(IF(C1108="","",VLOOKUP(TRIM(C1108),[7]Ñ!$A$1:$B$43,2,FALSE)),TRIM(C1108))</f>
        <v>VANEGAS</v>
      </c>
      <c r="P1108" s="13" t="str">
        <f>IFERROR(IF(D1108="","",VLOOKUP(TRIM(D1108),[7]Ñ!$A$1:$B$43,2,FALSE)),TRIM(D1108))</f>
        <v>LOREDO</v>
      </c>
      <c r="Q1108" s="14" t="str">
        <f>A1108</f>
        <v>2143</v>
      </c>
      <c r="R1108" s="15" t="str">
        <f t="shared" si="15"/>
        <v>JOEL VANEGAS LOREDO</v>
      </c>
      <c r="S1108" s="16" t="str">
        <f>CONCATENATE("APOYO A PEQUEÑOS PRODUCTORES AFECTADOS POR SINIESTROS AGROPECUARIOS (PAPPASA) 2023 - MUNICIPIO: ",B1108,".")</f>
        <v>APOYO A PEQUEÑOS PRODUCTORES AFECTADOS POR SINIESTROS AGROPECUARIOS (PAPPASA) 2023 - MUNICIPIO: SANTA MARIA DEL RIO.</v>
      </c>
    </row>
    <row r="1109" spans="1:19" ht="21" customHeight="1" x14ac:dyDescent="0.25">
      <c r="A1109" s="4" t="s">
        <v>1801</v>
      </c>
      <c r="B1109" s="5" t="s">
        <v>595</v>
      </c>
      <c r="C1109" s="6" t="s">
        <v>21</v>
      </c>
      <c r="D1109" s="6" t="s">
        <v>601</v>
      </c>
      <c r="E1109" s="6" t="s">
        <v>283</v>
      </c>
      <c r="F1109" s="7">
        <v>19</v>
      </c>
      <c r="G1109" s="8">
        <f t="shared" si="16"/>
        <v>4750</v>
      </c>
      <c r="H1109" s="10"/>
      <c r="I1109" s="17">
        <v>1</v>
      </c>
      <c r="J1109" s="17" t="s">
        <v>1601</v>
      </c>
      <c r="K1109" s="11">
        <v>45278</v>
      </c>
      <c r="L1109" s="11"/>
      <c r="M1109" t="e">
        <f>CONCATENATE(B1109,#REF!,C1109,D1109,E1109,#REF!)</f>
        <v>#REF!</v>
      </c>
      <c r="N1109" s="12" t="s">
        <v>1602</v>
      </c>
      <c r="O1109" s="13" t="str">
        <f>IFERROR(IF(C1109="","",VLOOKUP(TRIM(C1109),[7]Ñ!$A$1:$B$43,2,FALSE)),TRIM(C1109))</f>
        <v>MARTINEZ</v>
      </c>
      <c r="P1109" s="13" t="str">
        <f>IFERROR(IF(D1109="","",VLOOKUP(TRIM(D1109),[7]Ñ!$A$1:$B$43,2,FALSE)),TRIM(D1109))</f>
        <v>LABASTIDA</v>
      </c>
      <c r="Q1109" s="14" t="str">
        <f>A1109</f>
        <v>2144</v>
      </c>
      <c r="R1109" s="15" t="str">
        <f t="shared" si="15"/>
        <v>ALEJANDRO MARTINEZ LABASTIDA</v>
      </c>
      <c r="S1109" s="16" t="str">
        <f>CONCATENATE("APOYO A PEQUEÑOS PRODUCTORES AFECTADOS POR SINIESTROS AGROPECUARIOS (PAPPASA) 2023 - MUNICIPIO: ",B1109,".")</f>
        <v>APOYO A PEQUEÑOS PRODUCTORES AFECTADOS POR SINIESTROS AGROPECUARIOS (PAPPASA) 2023 - MUNICIPIO: SANTA MARIA DEL RIO.</v>
      </c>
    </row>
    <row r="1110" spans="1:19" ht="21" customHeight="1" x14ac:dyDescent="0.25">
      <c r="A1110" s="4" t="s">
        <v>1802</v>
      </c>
      <c r="B1110" s="5" t="s">
        <v>595</v>
      </c>
      <c r="C1110" s="6" t="s">
        <v>601</v>
      </c>
      <c r="D1110" s="6" t="s">
        <v>1611</v>
      </c>
      <c r="E1110" s="6" t="s">
        <v>1803</v>
      </c>
      <c r="F1110" s="7">
        <v>50</v>
      </c>
      <c r="G1110" s="8">
        <f t="shared" si="16"/>
        <v>12500</v>
      </c>
      <c r="H1110" s="10"/>
      <c r="I1110" s="17">
        <v>1</v>
      </c>
      <c r="J1110" s="17" t="s">
        <v>1601</v>
      </c>
      <c r="K1110" s="11">
        <v>45278</v>
      </c>
      <c r="L1110" s="11"/>
      <c r="M1110" t="e">
        <f>CONCATENATE(B1110,#REF!,C1110,D1110,E1110,#REF!)</f>
        <v>#REF!</v>
      </c>
      <c r="N1110" s="12" t="s">
        <v>1602</v>
      </c>
      <c r="O1110" s="13" t="str">
        <f>IFERROR(IF(C1110="","",VLOOKUP(TRIM(C1110),[7]Ñ!$A$1:$B$43,2,FALSE)),TRIM(C1110))</f>
        <v>LABASTIDA</v>
      </c>
      <c r="P1110" s="13" t="str">
        <f>IFERROR(IF(D1110="","",VLOOKUP(TRIM(D1110),[7]Ñ!$A$1:$B$43,2,FALSE)),TRIM(D1110))</f>
        <v>QUIROZ</v>
      </c>
      <c r="Q1110" s="14" t="str">
        <f>A1110</f>
        <v>2145</v>
      </c>
      <c r="R1110" s="15" t="str">
        <f t="shared" si="15"/>
        <v>SANDRA ELENA LABASTIDA QUIROZ</v>
      </c>
      <c r="S1110" s="16" t="str">
        <f>CONCATENATE("APOYO A PEQUEÑOS PRODUCTORES AFECTADOS POR SINIESTROS AGROPECUARIOS (PAPPASA) 2023 - MUNICIPIO: ",B1110,".")</f>
        <v>APOYO A PEQUEÑOS PRODUCTORES AFECTADOS POR SINIESTROS AGROPECUARIOS (PAPPASA) 2023 - MUNICIPIO: SANTA MARIA DEL RIO.</v>
      </c>
    </row>
    <row r="1111" spans="1:19" ht="21" customHeight="1" x14ac:dyDescent="0.25">
      <c r="A1111" s="4" t="s">
        <v>1804</v>
      </c>
      <c r="B1111" s="5" t="s">
        <v>595</v>
      </c>
      <c r="C1111" s="6" t="s">
        <v>597</v>
      </c>
      <c r="D1111" s="6" t="s">
        <v>597</v>
      </c>
      <c r="E1111" s="6" t="s">
        <v>941</v>
      </c>
      <c r="F1111" s="7">
        <v>14</v>
      </c>
      <c r="G1111" s="8">
        <f t="shared" si="16"/>
        <v>3500</v>
      </c>
      <c r="H1111" s="10"/>
      <c r="I1111" s="17">
        <v>1</v>
      </c>
      <c r="J1111" s="17" t="s">
        <v>1601</v>
      </c>
      <c r="K1111" s="11">
        <v>45278</v>
      </c>
      <c r="L1111" s="11"/>
      <c r="M1111" t="e">
        <f>CONCATENATE(B1111,#REF!,C1111,D1111,E1111,#REF!)</f>
        <v>#REF!</v>
      </c>
      <c r="N1111" s="12" t="s">
        <v>1602</v>
      </c>
      <c r="O1111" s="13" t="str">
        <f>IFERROR(IF(C1111="","",VLOOKUP(TRIM(C1111),[7]Ñ!$A$1:$B$43,2,FALSE)),TRIM(C1111))</f>
        <v>SALAZAR</v>
      </c>
      <c r="P1111" s="13" t="str">
        <f>IFERROR(IF(D1111="","",VLOOKUP(TRIM(D1111),[7]Ñ!$A$1:$B$43,2,FALSE)),TRIM(D1111))</f>
        <v>SALAZAR</v>
      </c>
      <c r="Q1111" s="14" t="str">
        <f>A1111</f>
        <v>2146</v>
      </c>
      <c r="R1111" s="15" t="str">
        <f t="shared" si="15"/>
        <v>DOMINGO SALAZAR SALAZAR</v>
      </c>
      <c r="S1111" s="16" t="str">
        <f>CONCATENATE("APOYO A PEQUEÑOS PRODUCTORES AFECTADOS POR SINIESTROS AGROPECUARIOS (PAPPASA) 2023 - MUNICIPIO: ",B1111,".")</f>
        <v>APOYO A PEQUEÑOS PRODUCTORES AFECTADOS POR SINIESTROS AGROPECUARIOS (PAPPASA) 2023 - MUNICIPIO: SANTA MARIA DEL RIO.</v>
      </c>
    </row>
    <row r="1112" spans="1:19" ht="21" customHeight="1" x14ac:dyDescent="0.25">
      <c r="A1112" s="4" t="s">
        <v>1805</v>
      </c>
      <c r="B1112" s="5" t="s">
        <v>595</v>
      </c>
      <c r="C1112" s="6" t="s">
        <v>273</v>
      </c>
      <c r="D1112" s="6" t="s">
        <v>21</v>
      </c>
      <c r="E1112" s="6" t="s">
        <v>1800</v>
      </c>
      <c r="F1112" s="7">
        <v>39</v>
      </c>
      <c r="G1112" s="8">
        <f t="shared" si="16"/>
        <v>9750</v>
      </c>
      <c r="H1112" s="10"/>
      <c r="I1112" s="17">
        <v>1</v>
      </c>
      <c r="J1112" s="17" t="s">
        <v>1601</v>
      </c>
      <c r="K1112" s="11">
        <v>45278</v>
      </c>
      <c r="L1112" s="11"/>
      <c r="M1112" t="e">
        <f>CONCATENATE(B1112,#REF!,C1112,D1112,E1112,#REF!)</f>
        <v>#REF!</v>
      </c>
      <c r="N1112" s="12" t="s">
        <v>1602</v>
      </c>
      <c r="O1112" s="13" t="str">
        <f>IFERROR(IF(C1112="","",VLOOKUP(TRIM(C1112),[7]Ñ!$A$1:$B$43,2,FALSE)),TRIM(C1112))</f>
        <v>VAZQUEZ</v>
      </c>
      <c r="P1112" s="13" t="str">
        <f>IFERROR(IF(D1112="","",VLOOKUP(TRIM(D1112),[7]Ñ!$A$1:$B$43,2,FALSE)),TRIM(D1112))</f>
        <v>MARTINEZ</v>
      </c>
      <c r="Q1112" s="14" t="str">
        <f>A1112</f>
        <v>2147</v>
      </c>
      <c r="R1112" s="15" t="str">
        <f t="shared" si="15"/>
        <v>JOEL VAZQUEZ MARTINEZ</v>
      </c>
      <c r="S1112" s="16" t="str">
        <f>CONCATENATE("APOYO A PEQUEÑOS PRODUCTORES AFECTADOS POR SINIESTROS AGROPECUARIOS (PAPPASA) 2023 - MUNICIPIO: ",B1112,".")</f>
        <v>APOYO A PEQUEÑOS PRODUCTORES AFECTADOS POR SINIESTROS AGROPECUARIOS (PAPPASA) 2023 - MUNICIPIO: SANTA MARIA DEL RIO.</v>
      </c>
    </row>
    <row r="1113" spans="1:19" ht="21" customHeight="1" x14ac:dyDescent="0.25">
      <c r="A1113" s="4" t="s">
        <v>1806</v>
      </c>
      <c r="B1113" s="5" t="s">
        <v>595</v>
      </c>
      <c r="C1113" s="6" t="s">
        <v>1807</v>
      </c>
      <c r="D1113" s="6" t="s">
        <v>172</v>
      </c>
      <c r="E1113" s="6" t="s">
        <v>180</v>
      </c>
      <c r="F1113" s="7">
        <v>50</v>
      </c>
      <c r="G1113" s="8">
        <f t="shared" si="16"/>
        <v>12500</v>
      </c>
      <c r="H1113" s="10"/>
      <c r="I1113" s="17">
        <v>1</v>
      </c>
      <c r="J1113" s="17" t="s">
        <v>1601</v>
      </c>
      <c r="K1113" s="11">
        <v>45278</v>
      </c>
      <c r="L1113" s="11"/>
      <c r="M1113" t="e">
        <f>CONCATENATE(B1113,#REF!,C1113,D1113,E1113,#REF!)</f>
        <v>#REF!</v>
      </c>
      <c r="N1113" s="12" t="s">
        <v>1602</v>
      </c>
      <c r="O1113" s="13" t="str">
        <f>IFERROR(IF(C1113="","",VLOOKUP(TRIM(C1113),[7]Ñ!$A$1:$B$43,2,FALSE)),TRIM(C1113))</f>
        <v>ALVIZU</v>
      </c>
      <c r="P1113" s="13" t="str">
        <f>IFERROR(IF(D1113="","",VLOOKUP(TRIM(D1113),[7]Ñ!$A$1:$B$43,2,FALSE)),TRIM(D1113))</f>
        <v>ROCHA</v>
      </c>
      <c r="Q1113" s="14" t="str">
        <f>A1113</f>
        <v>2148</v>
      </c>
      <c r="R1113" s="15" t="str">
        <f t="shared" si="15"/>
        <v>DANIEL ALVIZU ROCHA</v>
      </c>
      <c r="S1113" s="16" t="str">
        <f>CONCATENATE("APOYO A PEQUEÑOS PRODUCTORES AFECTADOS POR SINIESTROS AGROPECUARIOS (PAPPASA) 2023 - MUNICIPIO: ",B1113,".")</f>
        <v>APOYO A PEQUEÑOS PRODUCTORES AFECTADOS POR SINIESTROS AGROPECUARIOS (PAPPASA) 2023 - MUNICIPIO: SANTA MARIA DEL RIO.</v>
      </c>
    </row>
    <row r="1114" spans="1:19" ht="21" customHeight="1" x14ac:dyDescent="0.25">
      <c r="A1114" s="4" t="s">
        <v>1808</v>
      </c>
      <c r="B1114" s="5" t="s">
        <v>595</v>
      </c>
      <c r="C1114" s="6" t="s">
        <v>59</v>
      </c>
      <c r="D1114" s="6" t="s">
        <v>1007</v>
      </c>
      <c r="E1114" s="6" t="s">
        <v>1809</v>
      </c>
      <c r="F1114" s="7">
        <v>22</v>
      </c>
      <c r="G1114" s="8">
        <f t="shared" si="16"/>
        <v>5500</v>
      </c>
      <c r="H1114" s="10"/>
      <c r="I1114" s="17">
        <v>1</v>
      </c>
      <c r="J1114" s="17" t="s">
        <v>1601</v>
      </c>
      <c r="K1114" s="11">
        <v>45278</v>
      </c>
      <c r="L1114" s="11"/>
      <c r="M1114" t="e">
        <f>CONCATENATE(B1114,#REF!,C1114,D1114,E1114,#REF!)</f>
        <v>#REF!</v>
      </c>
      <c r="N1114" s="12" t="s">
        <v>1602</v>
      </c>
      <c r="O1114" s="13" t="str">
        <f>IFERROR(IF(C1114="","",VLOOKUP(TRIM(C1114),[7]Ñ!$A$1:$B$43,2,FALSE)),TRIM(C1114))</f>
        <v>HERNANDEZ</v>
      </c>
      <c r="P1114" s="13" t="str">
        <f>IFERROR(IF(D1114="","",VLOOKUP(TRIM(D1114),[7]Ñ!$A$1:$B$43,2,FALSE)),TRIM(D1114))</f>
        <v>SALDAÑA</v>
      </c>
      <c r="Q1114" s="14" t="str">
        <f>A1114</f>
        <v>2149</v>
      </c>
      <c r="R1114" s="15" t="str">
        <f t="shared" si="15"/>
        <v>ENRIQUETA HERNANDEZ SALDAÑA</v>
      </c>
      <c r="S1114" s="16" t="str">
        <f>CONCATENATE("APOYO A PEQUEÑOS PRODUCTORES AFECTADOS POR SINIESTROS AGROPECUARIOS (PAPPASA) 2023 - MUNICIPIO: ",B1114,".")</f>
        <v>APOYO A PEQUEÑOS PRODUCTORES AFECTADOS POR SINIESTROS AGROPECUARIOS (PAPPASA) 2023 - MUNICIPIO: SANTA MARIA DEL RIO.</v>
      </c>
    </row>
    <row r="1115" spans="1:19" ht="21" customHeight="1" x14ac:dyDescent="0.25">
      <c r="A1115" s="4" t="s">
        <v>1810</v>
      </c>
      <c r="B1115" s="5" t="s">
        <v>595</v>
      </c>
      <c r="C1115" s="6" t="s">
        <v>59</v>
      </c>
      <c r="D1115" s="6" t="s">
        <v>1007</v>
      </c>
      <c r="E1115" s="6" t="s">
        <v>1811</v>
      </c>
      <c r="F1115" s="7">
        <v>45</v>
      </c>
      <c r="G1115" s="8">
        <f t="shared" si="16"/>
        <v>11250</v>
      </c>
      <c r="H1115" s="10"/>
      <c r="I1115" s="17">
        <v>1</v>
      </c>
      <c r="J1115" s="17" t="s">
        <v>1601</v>
      </c>
      <c r="K1115" s="11">
        <v>45278</v>
      </c>
      <c r="L1115" s="11"/>
      <c r="M1115" t="e">
        <f>CONCATENATE(B1115,#REF!,C1115,D1115,E1115,#REF!)</f>
        <v>#REF!</v>
      </c>
      <c r="N1115" s="12" t="s">
        <v>1602</v>
      </c>
      <c r="O1115" s="13" t="str">
        <f>IFERROR(IF(C1115="","",VLOOKUP(TRIM(C1115),[7]Ñ!$A$1:$B$43,2,FALSE)),TRIM(C1115))</f>
        <v>HERNANDEZ</v>
      </c>
      <c r="P1115" s="13" t="str">
        <f>IFERROR(IF(D1115="","",VLOOKUP(TRIM(D1115),[7]Ñ!$A$1:$B$43,2,FALSE)),TRIM(D1115))</f>
        <v>SALDAÑA</v>
      </c>
      <c r="Q1115" s="14" t="str">
        <f>A1115</f>
        <v>2150</v>
      </c>
      <c r="R1115" s="15" t="str">
        <f t="shared" si="15"/>
        <v>MARIA IRMA HERNANDEZ SALDAÑA</v>
      </c>
      <c r="S1115" s="16" t="str">
        <f>CONCATENATE("APOYO A PEQUEÑOS PRODUCTORES AFECTADOS POR SINIESTROS AGROPECUARIOS (PAPPASA) 2023 - MUNICIPIO: ",B1115,".")</f>
        <v>APOYO A PEQUEÑOS PRODUCTORES AFECTADOS POR SINIESTROS AGROPECUARIOS (PAPPASA) 2023 - MUNICIPIO: SANTA MARIA DEL RIO.</v>
      </c>
    </row>
    <row r="1116" spans="1:19" ht="21" customHeight="1" x14ac:dyDescent="0.25">
      <c r="A1116" s="4" t="s">
        <v>1812</v>
      </c>
      <c r="B1116" s="5" t="s">
        <v>595</v>
      </c>
      <c r="C1116" s="6" t="s">
        <v>443</v>
      </c>
      <c r="D1116" s="6" t="s">
        <v>21</v>
      </c>
      <c r="E1116" s="6" t="s">
        <v>1813</v>
      </c>
      <c r="F1116" s="7">
        <v>50</v>
      </c>
      <c r="G1116" s="8">
        <f t="shared" si="16"/>
        <v>12500</v>
      </c>
      <c r="H1116" s="10"/>
      <c r="I1116" s="17">
        <v>1</v>
      </c>
      <c r="J1116" s="17" t="s">
        <v>1601</v>
      </c>
      <c r="K1116" s="11">
        <v>45278</v>
      </c>
      <c r="L1116" s="11"/>
      <c r="M1116" t="e">
        <f>CONCATENATE(B1116,#REF!,C1116,D1116,E1116,#REF!)</f>
        <v>#REF!</v>
      </c>
      <c r="N1116" s="12" t="s">
        <v>1602</v>
      </c>
      <c r="O1116" s="13" t="str">
        <f>IFERROR(IF(C1116="","",VLOOKUP(TRIM(C1116),[7]Ñ!$A$1:$B$43,2,FALSE)),TRIM(C1116))</f>
        <v>HUERTA</v>
      </c>
      <c r="P1116" s="13" t="str">
        <f>IFERROR(IF(D1116="","",VLOOKUP(TRIM(D1116),[7]Ñ!$A$1:$B$43,2,FALSE)),TRIM(D1116))</f>
        <v>MARTINEZ</v>
      </c>
      <c r="Q1116" s="14" t="str">
        <f>A1116</f>
        <v>2151</v>
      </c>
      <c r="R1116" s="15" t="str">
        <f t="shared" si="15"/>
        <v>REVECA HUERTA MARTINEZ</v>
      </c>
      <c r="S1116" s="16" t="str">
        <f>CONCATENATE("APOYO A PEQUEÑOS PRODUCTORES AFECTADOS POR SINIESTROS AGROPECUARIOS (PAPPASA) 2023 - MUNICIPIO: ",B1116,".")</f>
        <v>APOYO A PEQUEÑOS PRODUCTORES AFECTADOS POR SINIESTROS AGROPECUARIOS (PAPPASA) 2023 - MUNICIPIO: SANTA MARIA DEL RIO.</v>
      </c>
    </row>
    <row r="1117" spans="1:19" ht="21" customHeight="1" x14ac:dyDescent="0.25">
      <c r="A1117" s="4" t="s">
        <v>1814</v>
      </c>
      <c r="B1117" s="5" t="s">
        <v>595</v>
      </c>
      <c r="C1117" s="6" t="s">
        <v>21</v>
      </c>
      <c r="D1117" s="6" t="s">
        <v>1022</v>
      </c>
      <c r="E1117" s="6" t="s">
        <v>1815</v>
      </c>
      <c r="F1117" s="7">
        <v>41</v>
      </c>
      <c r="G1117" s="8">
        <f t="shared" si="16"/>
        <v>10250</v>
      </c>
      <c r="H1117" s="10"/>
      <c r="I1117" s="17">
        <v>1</v>
      </c>
      <c r="J1117" s="17" t="s">
        <v>1601</v>
      </c>
      <c r="K1117" s="11">
        <v>45278</v>
      </c>
      <c r="L1117" s="11"/>
      <c r="M1117" t="e">
        <f>CONCATENATE(B1117,#REF!,C1117,D1117,E1117,#REF!)</f>
        <v>#REF!</v>
      </c>
      <c r="N1117" s="12" t="s">
        <v>1602</v>
      </c>
      <c r="O1117" s="13" t="str">
        <f>IFERROR(IF(C1117="","",VLOOKUP(TRIM(C1117),[7]Ñ!$A$1:$B$43,2,FALSE)),TRIM(C1117))</f>
        <v>MARTINEZ</v>
      </c>
      <c r="P1117" s="13" t="str">
        <f>IFERROR(IF(D1117="","",VLOOKUP(TRIM(D1117),[7]Ñ!$A$1:$B$43,2,FALSE)),TRIM(D1117))</f>
        <v>RICO</v>
      </c>
      <c r="Q1117" s="14" t="str">
        <f>A1117</f>
        <v>2152</v>
      </c>
      <c r="R1117" s="15" t="str">
        <f t="shared" si="15"/>
        <v>ALEJANRO MARTINEZ RICO</v>
      </c>
      <c r="S1117" s="16" t="str">
        <f>CONCATENATE("APOYO A PEQUEÑOS PRODUCTORES AFECTADOS POR SINIESTROS AGROPECUARIOS (PAPPASA) 2023 - MUNICIPIO: ",B1117,".")</f>
        <v>APOYO A PEQUEÑOS PRODUCTORES AFECTADOS POR SINIESTROS AGROPECUARIOS (PAPPASA) 2023 - MUNICIPIO: SANTA MARIA DEL RIO.</v>
      </c>
    </row>
    <row r="1118" spans="1:19" ht="21" customHeight="1" x14ac:dyDescent="0.25">
      <c r="A1118" s="4" t="s">
        <v>1816</v>
      </c>
      <c r="B1118" s="5" t="s">
        <v>595</v>
      </c>
      <c r="C1118" s="6" t="s">
        <v>1817</v>
      </c>
      <c r="D1118" s="6" t="s">
        <v>299</v>
      </c>
      <c r="E1118" s="6" t="s">
        <v>1818</v>
      </c>
      <c r="F1118" s="7">
        <v>37</v>
      </c>
      <c r="G1118" s="8">
        <f t="shared" si="16"/>
        <v>9250</v>
      </c>
      <c r="H1118" s="10"/>
      <c r="I1118" s="17">
        <v>1</v>
      </c>
      <c r="J1118" s="17" t="s">
        <v>1601</v>
      </c>
      <c r="K1118" s="11">
        <v>45278</v>
      </c>
      <c r="L1118" s="11"/>
      <c r="M1118" t="e">
        <f>CONCATENATE(B1118,#REF!,C1118,D1118,E1118,#REF!)</f>
        <v>#REF!</v>
      </c>
      <c r="N1118" s="12" t="s">
        <v>1602</v>
      </c>
      <c r="O1118" s="13" t="str">
        <f>IFERROR(IF(C1118="","",VLOOKUP(TRIM(C1118),[7]Ñ!$A$1:$B$43,2,FALSE)),TRIM(C1118))</f>
        <v>REYNA</v>
      </c>
      <c r="P1118" s="13" t="str">
        <f>IFERROR(IF(D1118="","",VLOOKUP(TRIM(D1118),[7]Ñ!$A$1:$B$43,2,FALSE)),TRIM(D1118))</f>
        <v>ORTIZ</v>
      </c>
      <c r="Q1118" s="14" t="str">
        <f>A1118</f>
        <v>2153</v>
      </c>
      <c r="R1118" s="15" t="str">
        <f t="shared" ref="R1118:R1181" si="17">CONCATENATE(E1118," ",C1118," ",D1118)</f>
        <v>ROSA MARIA DE JESUS REYNA ORTIZ</v>
      </c>
      <c r="S1118" s="16" t="str">
        <f>CONCATENATE("APOYO A PEQUEÑOS PRODUCTORES AFECTADOS POR SINIESTROS AGROPECUARIOS (PAPPASA) 2023 - MUNICIPIO: ",B1118,".")</f>
        <v>APOYO A PEQUEÑOS PRODUCTORES AFECTADOS POR SINIESTROS AGROPECUARIOS (PAPPASA) 2023 - MUNICIPIO: SANTA MARIA DEL RIO.</v>
      </c>
    </row>
    <row r="1119" spans="1:19" ht="21" customHeight="1" x14ac:dyDescent="0.25">
      <c r="A1119" s="4" t="s">
        <v>1819</v>
      </c>
      <c r="B1119" s="5" t="s">
        <v>595</v>
      </c>
      <c r="C1119" s="6" t="s">
        <v>599</v>
      </c>
      <c r="D1119" s="6" t="s">
        <v>443</v>
      </c>
      <c r="E1119" s="6" t="s">
        <v>163</v>
      </c>
      <c r="F1119" s="7">
        <v>29</v>
      </c>
      <c r="G1119" s="8">
        <f t="shared" si="16"/>
        <v>7250</v>
      </c>
      <c r="H1119" s="10"/>
      <c r="I1119" s="17">
        <v>1</v>
      </c>
      <c r="J1119" s="17" t="s">
        <v>1601</v>
      </c>
      <c r="K1119" s="11">
        <v>45278</v>
      </c>
      <c r="L1119" s="11"/>
      <c r="M1119" t="e">
        <f>CONCATENATE(B1119,#REF!,C1119,D1119,E1119,#REF!)</f>
        <v>#REF!</v>
      </c>
      <c r="N1119" s="12" t="s">
        <v>1602</v>
      </c>
      <c r="O1119" s="13" t="str">
        <f>IFERROR(IF(C1119="","",VLOOKUP(TRIM(C1119),[7]Ñ!$A$1:$B$43,2,FALSE)),TRIM(C1119))</f>
        <v>MONTERO</v>
      </c>
      <c r="P1119" s="13" t="str">
        <f>IFERROR(IF(D1119="","",VLOOKUP(TRIM(D1119),[7]Ñ!$A$1:$B$43,2,FALSE)),TRIM(D1119))</f>
        <v>HUERTA</v>
      </c>
      <c r="Q1119" s="14" t="str">
        <f>A1119</f>
        <v>2154</v>
      </c>
      <c r="R1119" s="15" t="str">
        <f t="shared" si="17"/>
        <v>JUAN MONTERO HUERTA</v>
      </c>
      <c r="S1119" s="16" t="str">
        <f>CONCATENATE("APOYO A PEQUEÑOS PRODUCTORES AFECTADOS POR SINIESTROS AGROPECUARIOS (PAPPASA) 2023 - MUNICIPIO: ",B1119,".")</f>
        <v>APOYO A PEQUEÑOS PRODUCTORES AFECTADOS POR SINIESTROS AGROPECUARIOS (PAPPASA) 2023 - MUNICIPIO: SANTA MARIA DEL RIO.</v>
      </c>
    </row>
    <row r="1120" spans="1:19" ht="21" customHeight="1" x14ac:dyDescent="0.25">
      <c r="A1120" s="4" t="s">
        <v>1820</v>
      </c>
      <c r="B1120" s="5" t="s">
        <v>595</v>
      </c>
      <c r="C1120" s="6" t="s">
        <v>1821</v>
      </c>
      <c r="D1120" s="6" t="s">
        <v>1822</v>
      </c>
      <c r="E1120" s="6" t="s">
        <v>240</v>
      </c>
      <c r="F1120" s="7">
        <v>10</v>
      </c>
      <c r="G1120" s="8">
        <f t="shared" ref="G1120:G1183" si="18">F1120*250</f>
        <v>2500</v>
      </c>
      <c r="H1120" s="10"/>
      <c r="I1120" s="17">
        <v>1</v>
      </c>
      <c r="J1120" s="17" t="s">
        <v>1601</v>
      </c>
      <c r="K1120" s="11">
        <v>45278</v>
      </c>
      <c r="L1120" s="11"/>
      <c r="M1120" t="e">
        <f>CONCATENATE(B1120,#REF!,C1120,D1120,E1120,#REF!)</f>
        <v>#REF!</v>
      </c>
      <c r="N1120" s="12" t="s">
        <v>1602</v>
      </c>
      <c r="O1120" s="13" t="str">
        <f>IFERROR(IF(C1120="","",VLOOKUP(TRIM(C1120),[7]Ñ!$A$1:$B$43,2,FALSE)),TRIM(C1120))</f>
        <v>OROCIO</v>
      </c>
      <c r="P1120" s="13" t="str">
        <f>IFERROR(IF(D1120="","",VLOOKUP(TRIM(D1120),[7]Ñ!$A$1:$B$43,2,FALSE)),TRIM(D1120))</f>
        <v>RINCON</v>
      </c>
      <c r="Q1120" s="14" t="str">
        <f>A1120</f>
        <v>2155</v>
      </c>
      <c r="R1120" s="15" t="str">
        <f t="shared" si="17"/>
        <v>JESUS OROCIO RINCON</v>
      </c>
      <c r="S1120" s="16" t="str">
        <f>CONCATENATE("APOYO A PEQUEÑOS PRODUCTORES AFECTADOS POR SINIESTROS AGROPECUARIOS (PAPPASA) 2023 - MUNICIPIO: ",B1120,".")</f>
        <v>APOYO A PEQUEÑOS PRODUCTORES AFECTADOS POR SINIESTROS AGROPECUARIOS (PAPPASA) 2023 - MUNICIPIO: SANTA MARIA DEL RIO.</v>
      </c>
    </row>
    <row r="1121" spans="1:19" ht="21" customHeight="1" x14ac:dyDescent="0.25">
      <c r="A1121" s="4" t="s">
        <v>1823</v>
      </c>
      <c r="B1121" s="5" t="s">
        <v>595</v>
      </c>
      <c r="C1121" s="6" t="s">
        <v>1817</v>
      </c>
      <c r="D1121" s="6" t="s">
        <v>169</v>
      </c>
      <c r="E1121" s="6" t="s">
        <v>582</v>
      </c>
      <c r="F1121" s="7">
        <v>36</v>
      </c>
      <c r="G1121" s="8">
        <f t="shared" si="18"/>
        <v>9000</v>
      </c>
      <c r="H1121" s="10"/>
      <c r="I1121" s="17">
        <v>1</v>
      </c>
      <c r="J1121" s="17" t="s">
        <v>1601</v>
      </c>
      <c r="K1121" s="11">
        <v>45278</v>
      </c>
      <c r="L1121" s="11"/>
      <c r="M1121" t="e">
        <f>CONCATENATE(B1121,#REF!,C1121,D1121,E1121,#REF!)</f>
        <v>#REF!</v>
      </c>
      <c r="N1121" s="12" t="s">
        <v>1602</v>
      </c>
      <c r="O1121" s="13" t="str">
        <f>IFERROR(IF(C1121="","",VLOOKUP(TRIM(C1121),[7]Ñ!$A$1:$B$43,2,FALSE)),TRIM(C1121))</f>
        <v>REYNA</v>
      </c>
      <c r="P1121" s="13" t="str">
        <f>IFERROR(IF(D1121="","",VLOOKUP(TRIM(D1121),[7]Ñ!$A$1:$B$43,2,FALSE)),TRIM(D1121))</f>
        <v>GONZALEZ</v>
      </c>
      <c r="Q1121" s="14" t="str">
        <f>A1121</f>
        <v>2156</v>
      </c>
      <c r="R1121" s="15" t="str">
        <f t="shared" si="17"/>
        <v>MARIANO REYNA GONZALEZ</v>
      </c>
      <c r="S1121" s="16" t="str">
        <f>CONCATENATE("APOYO A PEQUEÑOS PRODUCTORES AFECTADOS POR SINIESTROS AGROPECUARIOS (PAPPASA) 2023 - MUNICIPIO: ",B1121,".")</f>
        <v>APOYO A PEQUEÑOS PRODUCTORES AFECTADOS POR SINIESTROS AGROPECUARIOS (PAPPASA) 2023 - MUNICIPIO: SANTA MARIA DEL RIO.</v>
      </c>
    </row>
    <row r="1122" spans="1:19" ht="21" customHeight="1" x14ac:dyDescent="0.25">
      <c r="A1122" s="4" t="s">
        <v>1824</v>
      </c>
      <c r="B1122" s="5" t="s">
        <v>1825</v>
      </c>
      <c r="C1122" s="6" t="s">
        <v>364</v>
      </c>
      <c r="D1122" s="6" t="s">
        <v>112</v>
      </c>
      <c r="E1122" s="6" t="s">
        <v>1826</v>
      </c>
      <c r="F1122" s="7">
        <v>30</v>
      </c>
      <c r="G1122" s="8">
        <f t="shared" si="18"/>
        <v>7500</v>
      </c>
      <c r="H1122" s="10"/>
      <c r="I1122" s="17">
        <v>1</v>
      </c>
      <c r="J1122" s="17" t="s">
        <v>1601</v>
      </c>
      <c r="K1122" s="11">
        <v>45278</v>
      </c>
      <c r="L1122" s="11"/>
      <c r="M1122" t="e">
        <f>CONCATENATE(B1122,#REF!,C1122,D1122,E1122,#REF!)</f>
        <v>#REF!</v>
      </c>
      <c r="N1122" s="12" t="s">
        <v>1602</v>
      </c>
      <c r="O1122" s="13" t="str">
        <f>IFERROR(IF(C1122="","",VLOOKUP(TRIM(C1122),[8]Ñ!$A$1:$B$43,2,FALSE)),TRIM(C1122))</f>
        <v>GALLEGOS</v>
      </c>
      <c r="P1122" s="13" t="str">
        <f>IFERROR(IF(D1122="","",VLOOKUP(TRIM(D1122),[8]Ñ!$A$1:$B$43,2,FALSE)),TRIM(D1122))</f>
        <v>MENDOZA</v>
      </c>
      <c r="Q1122" s="14" t="str">
        <f>A1122</f>
        <v>2157</v>
      </c>
      <c r="R1122" s="15" t="str">
        <f t="shared" si="17"/>
        <v>JOSE ALFREDO GALLEGOS MENDOZA</v>
      </c>
      <c r="S1122" s="16" t="str">
        <f>CONCATENATE("APOYO A PEQUEÑOS PRODUCTORES AFECTADOS POR SINIESTROS AGROPECUARIOS (PAPPASA) 2023 - MUNICIPIO: ",B1122,".")</f>
        <v>APOYO A PEQUEÑOS PRODUCTORES AFECTADOS POR SINIESTROS AGROPECUARIOS (PAPPASA) 2023 - MUNICIPIO: SANTO DOMINGO.</v>
      </c>
    </row>
    <row r="1123" spans="1:19" ht="21" customHeight="1" x14ac:dyDescent="0.25">
      <c r="A1123" s="4" t="s">
        <v>1827</v>
      </c>
      <c r="B1123" s="5" t="s">
        <v>1825</v>
      </c>
      <c r="C1123" s="6" t="s">
        <v>79</v>
      </c>
      <c r="D1123" s="6" t="s">
        <v>287</v>
      </c>
      <c r="E1123" s="6" t="s">
        <v>650</v>
      </c>
      <c r="F1123" s="7">
        <v>18</v>
      </c>
      <c r="G1123" s="8">
        <f t="shared" si="18"/>
        <v>4500</v>
      </c>
      <c r="H1123" s="10"/>
      <c r="I1123" s="17">
        <v>1</v>
      </c>
      <c r="J1123" s="17" t="s">
        <v>1601</v>
      </c>
      <c r="K1123" s="11">
        <v>45278</v>
      </c>
      <c r="L1123" s="11"/>
      <c r="M1123" t="e">
        <f>CONCATENATE(B1123,#REF!,C1123,D1123,E1123,#REF!)</f>
        <v>#REF!</v>
      </c>
      <c r="N1123" s="12" t="s">
        <v>1602</v>
      </c>
      <c r="O1123" s="13" t="str">
        <f>IFERROR(IF(C1123="","",VLOOKUP(TRIM(C1123),[8]Ñ!$A$1:$B$43,2,FALSE)),TRIM(C1123))</f>
        <v>GUZMAN</v>
      </c>
      <c r="P1123" s="13" t="str">
        <f>IFERROR(IF(D1123="","",VLOOKUP(TRIM(D1123),[8]Ñ!$A$1:$B$43,2,FALSE)),TRIM(D1123))</f>
        <v>ALVARADO</v>
      </c>
      <c r="Q1123" s="14" t="str">
        <f>A1123</f>
        <v>2158</v>
      </c>
      <c r="R1123" s="15" t="str">
        <f t="shared" si="17"/>
        <v>RAMIRO GUZMAN ALVARADO</v>
      </c>
      <c r="S1123" s="16" t="str">
        <f>CONCATENATE("APOYO A PEQUEÑOS PRODUCTORES AFECTADOS POR SINIESTROS AGROPECUARIOS (PAPPASA) 2023 - MUNICIPIO: ",B1123,".")</f>
        <v>APOYO A PEQUEÑOS PRODUCTORES AFECTADOS POR SINIESTROS AGROPECUARIOS (PAPPASA) 2023 - MUNICIPIO: SANTO DOMINGO.</v>
      </c>
    </row>
    <row r="1124" spans="1:19" ht="21" customHeight="1" x14ac:dyDescent="0.25">
      <c r="A1124" s="4" t="s">
        <v>1828</v>
      </c>
      <c r="B1124" s="5" t="s">
        <v>1825</v>
      </c>
      <c r="C1124" s="6" t="s">
        <v>112</v>
      </c>
      <c r="D1124" s="6" t="s">
        <v>169</v>
      </c>
      <c r="E1124" s="6" t="s">
        <v>42</v>
      </c>
      <c r="F1124" s="7">
        <v>33</v>
      </c>
      <c r="G1124" s="8">
        <f t="shared" si="18"/>
        <v>8250</v>
      </c>
      <c r="H1124" s="10"/>
      <c r="I1124" s="17">
        <v>1</v>
      </c>
      <c r="J1124" s="17" t="s">
        <v>1601</v>
      </c>
      <c r="K1124" s="11">
        <v>45278</v>
      </c>
      <c r="L1124" s="11"/>
      <c r="M1124" t="e">
        <f>CONCATENATE(B1124,#REF!,C1124,D1124,E1124,#REF!)</f>
        <v>#REF!</v>
      </c>
      <c r="N1124" s="12" t="s">
        <v>1602</v>
      </c>
      <c r="O1124" s="13" t="str">
        <f>IFERROR(IF(C1124="","",VLOOKUP(TRIM(C1124),[8]Ñ!$A$1:$B$43,2,FALSE)),TRIM(C1124))</f>
        <v>MENDOZA</v>
      </c>
      <c r="P1124" s="13" t="str">
        <f>IFERROR(IF(D1124="","",VLOOKUP(TRIM(D1124),[8]Ñ!$A$1:$B$43,2,FALSE)),TRIM(D1124))</f>
        <v>GONZALEZ</v>
      </c>
      <c r="Q1124" s="14" t="str">
        <f>A1124</f>
        <v>2159</v>
      </c>
      <c r="R1124" s="15" t="str">
        <f t="shared" si="17"/>
        <v>ARTURO MENDOZA GONZALEZ</v>
      </c>
      <c r="S1124" s="16" t="str">
        <f>CONCATENATE("APOYO A PEQUEÑOS PRODUCTORES AFECTADOS POR SINIESTROS AGROPECUARIOS (PAPPASA) 2023 - MUNICIPIO: ",B1124,".")</f>
        <v>APOYO A PEQUEÑOS PRODUCTORES AFECTADOS POR SINIESTROS AGROPECUARIOS (PAPPASA) 2023 - MUNICIPIO: SANTO DOMINGO.</v>
      </c>
    </row>
    <row r="1125" spans="1:19" ht="21" customHeight="1" x14ac:dyDescent="0.25">
      <c r="A1125" s="4" t="s">
        <v>1829</v>
      </c>
      <c r="B1125" s="5" t="s">
        <v>1825</v>
      </c>
      <c r="C1125" s="6" t="s">
        <v>112</v>
      </c>
      <c r="D1125" s="6" t="s">
        <v>1830</v>
      </c>
      <c r="E1125" s="6" t="s">
        <v>507</v>
      </c>
      <c r="F1125" s="7">
        <v>39</v>
      </c>
      <c r="G1125" s="8">
        <f t="shared" si="18"/>
        <v>9750</v>
      </c>
      <c r="H1125" s="10"/>
      <c r="I1125" s="17">
        <v>1</v>
      </c>
      <c r="J1125" s="17" t="s">
        <v>1601</v>
      </c>
      <c r="K1125" s="11">
        <v>45278</v>
      </c>
      <c r="L1125" s="11"/>
      <c r="M1125" t="e">
        <f>CONCATENATE(B1125,#REF!,C1125,D1125,E1125,#REF!)</f>
        <v>#REF!</v>
      </c>
      <c r="N1125" s="12" t="s">
        <v>1602</v>
      </c>
      <c r="O1125" s="13" t="str">
        <f>IFERROR(IF(C1125="","",VLOOKUP(TRIM(C1125),[8]Ñ!$A$1:$B$43,2,FALSE)),TRIM(C1125))</f>
        <v>MENDOZA</v>
      </c>
      <c r="P1125" s="13" t="str">
        <f>IFERROR(IF(D1125="","",VLOOKUP(TRIM(D1125),[8]Ñ!$A$1:$B$43,2,FALSE)),TRIM(D1125))</f>
        <v>GUILLERMO</v>
      </c>
      <c r="Q1125" s="14" t="str">
        <f>A1125</f>
        <v>2160</v>
      </c>
      <c r="R1125" s="15" t="str">
        <f t="shared" si="17"/>
        <v>JAVIER MENDOZA GUILLERMO</v>
      </c>
      <c r="S1125" s="16" t="str">
        <f>CONCATENATE("APOYO A PEQUEÑOS PRODUCTORES AFECTADOS POR SINIESTROS AGROPECUARIOS (PAPPASA) 2023 - MUNICIPIO: ",B1125,".")</f>
        <v>APOYO A PEQUEÑOS PRODUCTORES AFECTADOS POR SINIESTROS AGROPECUARIOS (PAPPASA) 2023 - MUNICIPIO: SANTO DOMINGO.</v>
      </c>
    </row>
    <row r="1126" spans="1:19" ht="21" customHeight="1" x14ac:dyDescent="0.25">
      <c r="A1126" s="4" t="s">
        <v>1831</v>
      </c>
      <c r="B1126" s="5" t="s">
        <v>1825</v>
      </c>
      <c r="C1126" s="6" t="s">
        <v>179</v>
      </c>
      <c r="D1126" s="6" t="s">
        <v>1603</v>
      </c>
      <c r="E1126" s="6" t="s">
        <v>1832</v>
      </c>
      <c r="F1126" s="7">
        <v>31</v>
      </c>
      <c r="G1126" s="8">
        <f t="shared" si="18"/>
        <v>7750</v>
      </c>
      <c r="H1126" s="10"/>
      <c r="I1126" s="17">
        <v>1</v>
      </c>
      <c r="J1126" s="17" t="s">
        <v>1601</v>
      </c>
      <c r="K1126" s="11">
        <v>45278</v>
      </c>
      <c r="L1126" s="11"/>
      <c r="M1126" t="e">
        <f>CONCATENATE(B1126,#REF!,C1126,D1126,E1126,#REF!)</f>
        <v>#REF!</v>
      </c>
      <c r="N1126" s="12" t="s">
        <v>1602</v>
      </c>
      <c r="O1126" s="13" t="str">
        <f>IFERROR(IF(C1126="","",VLOOKUP(TRIM(C1126),[8]Ñ!$A$1:$B$43,2,FALSE)),TRIM(C1126))</f>
        <v>GARCIA</v>
      </c>
      <c r="P1126" s="13" t="str">
        <f>IFERROR(IF(D1126="","",VLOOKUP(TRIM(D1126),[8]Ñ!$A$1:$B$43,2,FALSE)),TRIM(D1126))</f>
        <v>PUENTE</v>
      </c>
      <c r="Q1126" s="14" t="str">
        <f>A1126</f>
        <v>2161</v>
      </c>
      <c r="R1126" s="15" t="str">
        <f t="shared" si="17"/>
        <v>JULIO GARCIA PUENTE</v>
      </c>
      <c r="S1126" s="16" t="str">
        <f>CONCATENATE("APOYO A PEQUEÑOS PRODUCTORES AFECTADOS POR SINIESTROS AGROPECUARIOS (PAPPASA) 2023 - MUNICIPIO: ",B1126,".")</f>
        <v>APOYO A PEQUEÑOS PRODUCTORES AFECTADOS POR SINIESTROS AGROPECUARIOS (PAPPASA) 2023 - MUNICIPIO: SANTO DOMINGO.</v>
      </c>
    </row>
    <row r="1127" spans="1:19" ht="21" customHeight="1" x14ac:dyDescent="0.25">
      <c r="A1127" s="4" t="s">
        <v>1833</v>
      </c>
      <c r="B1127" s="5" t="s">
        <v>1825</v>
      </c>
      <c r="C1127" s="6" t="s">
        <v>179</v>
      </c>
      <c r="D1127" s="6" t="s">
        <v>1603</v>
      </c>
      <c r="E1127" s="6" t="s">
        <v>1034</v>
      </c>
      <c r="F1127" s="7">
        <v>50</v>
      </c>
      <c r="G1127" s="8">
        <f t="shared" si="18"/>
        <v>12500</v>
      </c>
      <c r="H1127" s="10"/>
      <c r="I1127" s="17">
        <v>1</v>
      </c>
      <c r="J1127" s="17" t="s">
        <v>1601</v>
      </c>
      <c r="K1127" s="11">
        <v>45278</v>
      </c>
      <c r="L1127" s="11"/>
      <c r="M1127" t="e">
        <f>CONCATENATE(B1127,#REF!,C1127,D1127,E1127,#REF!)</f>
        <v>#REF!</v>
      </c>
      <c r="N1127" s="12" t="s">
        <v>1602</v>
      </c>
      <c r="O1127" s="13" t="str">
        <f>IFERROR(IF(C1127="","",VLOOKUP(TRIM(C1127),[8]Ñ!$A$1:$B$43,2,FALSE)),TRIM(C1127))</f>
        <v>GARCIA</v>
      </c>
      <c r="P1127" s="13" t="str">
        <f>IFERROR(IF(D1127="","",VLOOKUP(TRIM(D1127),[8]Ñ!$A$1:$B$43,2,FALSE)),TRIM(D1127))</f>
        <v>PUENTE</v>
      </c>
      <c r="Q1127" s="14" t="str">
        <f>A1127</f>
        <v>2162</v>
      </c>
      <c r="R1127" s="15" t="str">
        <f t="shared" si="17"/>
        <v>NESTOR GARCIA PUENTE</v>
      </c>
      <c r="S1127" s="16" t="str">
        <f>CONCATENATE("APOYO A PEQUEÑOS PRODUCTORES AFECTADOS POR SINIESTROS AGROPECUARIOS (PAPPASA) 2023 - MUNICIPIO: ",B1127,".")</f>
        <v>APOYO A PEQUEÑOS PRODUCTORES AFECTADOS POR SINIESTROS AGROPECUARIOS (PAPPASA) 2023 - MUNICIPIO: SANTO DOMINGO.</v>
      </c>
    </row>
    <row r="1128" spans="1:19" ht="21" customHeight="1" x14ac:dyDescent="0.25">
      <c r="A1128" s="4" t="s">
        <v>1834</v>
      </c>
      <c r="B1128" s="5" t="s">
        <v>1835</v>
      </c>
      <c r="C1128" s="6" t="s">
        <v>47</v>
      </c>
      <c r="D1128" s="6" t="s">
        <v>1836</v>
      </c>
      <c r="E1128" s="6" t="s">
        <v>1059</v>
      </c>
      <c r="F1128" s="7">
        <v>47</v>
      </c>
      <c r="G1128" s="8">
        <f t="shared" si="18"/>
        <v>11750</v>
      </c>
      <c r="H1128" s="10"/>
      <c r="I1128" s="17">
        <v>1</v>
      </c>
      <c r="J1128" s="17" t="s">
        <v>1601</v>
      </c>
      <c r="K1128" s="11">
        <v>45278</v>
      </c>
      <c r="L1128" s="11"/>
      <c r="M1128" t="e">
        <f>CONCATENATE(B1128,#REF!,C1128,D1128,E1128,#REF!)</f>
        <v>#REF!</v>
      </c>
      <c r="N1128" s="12" t="s">
        <v>1602</v>
      </c>
      <c r="O1128" s="13" t="str">
        <f>IFERROR(IF(C1128="","",VLOOKUP(TRIM(C1128),[9]Ñ!$A$1:$B$43,2,FALSE)),TRIM(C1128))</f>
        <v>MENDEZ</v>
      </c>
      <c r="P1128" s="13" t="str">
        <f>IFERROR(IF(D1128="","",VLOOKUP(TRIM(D1128),[9]Ñ!$A$1:$B$43,2,FALSE)),TRIM(D1128))</f>
        <v>IBAÑEZ</v>
      </c>
      <c r="Q1128" s="14" t="str">
        <f>A1128</f>
        <v>2163</v>
      </c>
      <c r="R1128" s="15" t="str">
        <f t="shared" si="17"/>
        <v>ALBERTO MENDEZ IBAÑEZ</v>
      </c>
      <c r="S1128" s="16" t="str">
        <f>CONCATENATE("APOYO A PEQUEÑOS PRODUCTORES AFECTADOS POR SINIESTROS AGROPECUARIOS (PAPPASA) 2023 - MUNICIPIO: ",B1128,".")</f>
        <v>APOYO A PEQUEÑOS PRODUCTORES AFECTADOS POR SINIESTROS AGROPECUARIOS (PAPPASA) 2023 - MUNICIPIO: TIERRA NUEVA.</v>
      </c>
    </row>
    <row r="1129" spans="1:19" ht="21" customHeight="1" x14ac:dyDescent="0.25">
      <c r="A1129" s="4" t="s">
        <v>1837</v>
      </c>
      <c r="B1129" s="5" t="s">
        <v>1835</v>
      </c>
      <c r="C1129" s="6" t="s">
        <v>47</v>
      </c>
      <c r="D1129" s="6" t="s">
        <v>162</v>
      </c>
      <c r="E1129" s="6" t="s">
        <v>1838</v>
      </c>
      <c r="F1129" s="7">
        <v>20</v>
      </c>
      <c r="G1129" s="8">
        <f t="shared" si="18"/>
        <v>5000</v>
      </c>
      <c r="H1129" s="10"/>
      <c r="I1129" s="17">
        <v>1</v>
      </c>
      <c r="J1129" s="17" t="s">
        <v>1601</v>
      </c>
      <c r="K1129" s="11">
        <v>45278</v>
      </c>
      <c r="L1129" s="11"/>
      <c r="M1129" t="e">
        <f>CONCATENATE(B1129,#REF!,C1129,D1129,E1129,#REF!)</f>
        <v>#REF!</v>
      </c>
      <c r="N1129" s="12" t="s">
        <v>1602</v>
      </c>
      <c r="O1129" s="13" t="str">
        <f>IFERROR(IF(C1129="","",VLOOKUP(TRIM(C1129),[9]Ñ!$A$1:$B$43,2,FALSE)),TRIM(C1129))</f>
        <v>MENDEZ</v>
      </c>
      <c r="P1129" s="13" t="str">
        <f>IFERROR(IF(D1129="","",VLOOKUP(TRIM(D1129),[9]Ñ!$A$1:$B$43,2,FALSE)),TRIM(D1129))</f>
        <v>LOPEZ</v>
      </c>
      <c r="Q1129" s="14" t="str">
        <f>A1129</f>
        <v>2164</v>
      </c>
      <c r="R1129" s="15" t="str">
        <f t="shared" si="17"/>
        <v>PERFECTA MENDEZ LOPEZ</v>
      </c>
      <c r="S1129" s="16" t="str">
        <f>CONCATENATE("APOYO A PEQUEÑOS PRODUCTORES AFECTADOS POR SINIESTROS AGROPECUARIOS (PAPPASA) 2023 - MUNICIPIO: ",B1129,".")</f>
        <v>APOYO A PEQUEÑOS PRODUCTORES AFECTADOS POR SINIESTROS AGROPECUARIOS (PAPPASA) 2023 - MUNICIPIO: TIERRA NUEVA.</v>
      </c>
    </row>
    <row r="1130" spans="1:19" ht="21" customHeight="1" x14ac:dyDescent="0.25">
      <c r="A1130" s="4" t="s">
        <v>1839</v>
      </c>
      <c r="B1130" s="5" t="s">
        <v>1835</v>
      </c>
      <c r="C1130" s="6" t="s">
        <v>162</v>
      </c>
      <c r="D1130" s="6" t="s">
        <v>179</v>
      </c>
      <c r="E1130" s="6" t="s">
        <v>1840</v>
      </c>
      <c r="F1130" s="7">
        <v>50</v>
      </c>
      <c r="G1130" s="8">
        <f t="shared" si="18"/>
        <v>12500</v>
      </c>
      <c r="H1130" s="10"/>
      <c r="I1130" s="17">
        <v>1</v>
      </c>
      <c r="J1130" s="17" t="s">
        <v>1601</v>
      </c>
      <c r="K1130" s="11">
        <v>45278</v>
      </c>
      <c r="L1130" s="11"/>
      <c r="M1130" t="e">
        <f>CONCATENATE(B1130,#REF!,C1130,D1130,E1130,#REF!)</f>
        <v>#REF!</v>
      </c>
      <c r="N1130" s="12" t="s">
        <v>1602</v>
      </c>
      <c r="O1130" s="13" t="str">
        <f>IFERROR(IF(C1130="","",VLOOKUP(TRIM(C1130),[9]Ñ!$A$1:$B$43,2,FALSE)),TRIM(C1130))</f>
        <v>LOPEZ</v>
      </c>
      <c r="P1130" s="13" t="str">
        <f>IFERROR(IF(D1130="","",VLOOKUP(TRIM(D1130),[9]Ñ!$A$1:$B$43,2,FALSE)),TRIM(D1130))</f>
        <v>GARCIA</v>
      </c>
      <c r="Q1130" s="14" t="str">
        <f>A1130</f>
        <v>2165</v>
      </c>
      <c r="R1130" s="15" t="str">
        <f t="shared" si="17"/>
        <v>LUISA LOPEZ GARCIA</v>
      </c>
      <c r="S1130" s="16" t="str">
        <f>CONCATENATE("APOYO A PEQUEÑOS PRODUCTORES AFECTADOS POR SINIESTROS AGROPECUARIOS (PAPPASA) 2023 - MUNICIPIO: ",B1130,".")</f>
        <v>APOYO A PEQUEÑOS PRODUCTORES AFECTADOS POR SINIESTROS AGROPECUARIOS (PAPPASA) 2023 - MUNICIPIO: TIERRA NUEVA.</v>
      </c>
    </row>
    <row r="1131" spans="1:19" ht="21" customHeight="1" x14ac:dyDescent="0.25">
      <c r="A1131" s="4" t="s">
        <v>1841</v>
      </c>
      <c r="B1131" s="5" t="s">
        <v>1835</v>
      </c>
      <c r="C1131" s="6" t="s">
        <v>1842</v>
      </c>
      <c r="D1131" s="6" t="s">
        <v>162</v>
      </c>
      <c r="E1131" s="6" t="s">
        <v>1843</v>
      </c>
      <c r="F1131" s="7">
        <v>50</v>
      </c>
      <c r="G1131" s="8">
        <f t="shared" si="18"/>
        <v>12500</v>
      </c>
      <c r="H1131" s="10"/>
      <c r="I1131" s="17">
        <v>1</v>
      </c>
      <c r="J1131" s="17" t="s">
        <v>1601</v>
      </c>
      <c r="K1131" s="11">
        <v>45278</v>
      </c>
      <c r="L1131" s="11"/>
      <c r="M1131" t="e">
        <f>CONCATENATE(B1131,#REF!,C1131,D1131,E1131,#REF!)</f>
        <v>#REF!</v>
      </c>
      <c r="N1131" s="12" t="s">
        <v>1602</v>
      </c>
      <c r="O1131" s="13" t="str">
        <f>IFERROR(IF(C1131="","",VLOOKUP(TRIM(C1131),[9]Ñ!$A$1:$B$43,2,FALSE)),TRIM(C1131))</f>
        <v>VILLELA</v>
      </c>
      <c r="P1131" s="13" t="str">
        <f>IFERROR(IF(D1131="","",VLOOKUP(TRIM(D1131),[9]Ñ!$A$1:$B$43,2,FALSE)),TRIM(D1131))</f>
        <v>LOPEZ</v>
      </c>
      <c r="Q1131" s="14" t="str">
        <f>A1131</f>
        <v>2166</v>
      </c>
      <c r="R1131" s="15" t="str">
        <f t="shared" si="17"/>
        <v>ALAN VILLELA LOPEZ</v>
      </c>
      <c r="S1131" s="16" t="str">
        <f>CONCATENATE("APOYO A PEQUEÑOS PRODUCTORES AFECTADOS POR SINIESTROS AGROPECUARIOS (PAPPASA) 2023 - MUNICIPIO: ",B1131,".")</f>
        <v>APOYO A PEQUEÑOS PRODUCTORES AFECTADOS POR SINIESTROS AGROPECUARIOS (PAPPASA) 2023 - MUNICIPIO: TIERRA NUEVA.</v>
      </c>
    </row>
    <row r="1132" spans="1:19" ht="21" customHeight="1" x14ac:dyDescent="0.25">
      <c r="A1132" s="4" t="s">
        <v>1844</v>
      </c>
      <c r="B1132" s="5" t="s">
        <v>1835</v>
      </c>
      <c r="C1132" s="6" t="s">
        <v>183</v>
      </c>
      <c r="D1132" s="6" t="s">
        <v>314</v>
      </c>
      <c r="E1132" s="6" t="s">
        <v>1598</v>
      </c>
      <c r="F1132" s="7">
        <v>35</v>
      </c>
      <c r="G1132" s="8">
        <f t="shared" si="18"/>
        <v>8750</v>
      </c>
      <c r="H1132" s="10"/>
      <c r="I1132" s="17">
        <v>1</v>
      </c>
      <c r="J1132" s="17" t="s">
        <v>1601</v>
      </c>
      <c r="K1132" s="11">
        <v>45278</v>
      </c>
      <c r="L1132" s="11"/>
      <c r="M1132" t="e">
        <f>CONCATENATE(B1132,#REF!,C1132,D1132,E1132,#REF!)</f>
        <v>#REF!</v>
      </c>
      <c r="N1132" s="12" t="s">
        <v>1602</v>
      </c>
      <c r="O1132" s="13" t="str">
        <f>IFERROR(IF(C1132="","",VLOOKUP(TRIM(C1132),[9]Ñ!$A$1:$B$43,2,FALSE)),TRIM(C1132))</f>
        <v>HERRERA</v>
      </c>
      <c r="P1132" s="13" t="str">
        <f>IFERROR(IF(D1132="","",VLOOKUP(TRIM(D1132),[9]Ñ!$A$1:$B$43,2,FALSE)),TRIM(D1132))</f>
        <v/>
      </c>
      <c r="Q1132" s="14" t="str">
        <f>A1132</f>
        <v>2167</v>
      </c>
      <c r="R1132" s="15" t="str">
        <f t="shared" si="17"/>
        <v xml:space="preserve">MARIA GUADALUPE HERRERA </v>
      </c>
      <c r="S1132" s="16" t="str">
        <f>CONCATENATE("APOYO A PEQUEÑOS PRODUCTORES AFECTADOS POR SINIESTROS AGROPECUARIOS (PAPPASA) 2023 - MUNICIPIO: ",B1132,".")</f>
        <v>APOYO A PEQUEÑOS PRODUCTORES AFECTADOS POR SINIESTROS AGROPECUARIOS (PAPPASA) 2023 - MUNICIPIO: TIERRA NUEVA.</v>
      </c>
    </row>
    <row r="1133" spans="1:19" ht="21" customHeight="1" x14ac:dyDescent="0.25">
      <c r="A1133" s="4" t="s">
        <v>1845</v>
      </c>
      <c r="B1133" s="5" t="s">
        <v>1835</v>
      </c>
      <c r="C1133" s="6" t="s">
        <v>1842</v>
      </c>
      <c r="D1133" s="6" t="s">
        <v>304</v>
      </c>
      <c r="E1133" s="6" t="s">
        <v>146</v>
      </c>
      <c r="F1133" s="7">
        <v>30</v>
      </c>
      <c r="G1133" s="8">
        <f t="shared" si="18"/>
        <v>7500</v>
      </c>
      <c r="H1133" s="10"/>
      <c r="I1133" s="17">
        <v>1</v>
      </c>
      <c r="J1133" s="17" t="s">
        <v>1601</v>
      </c>
      <c r="K1133" s="11">
        <v>45278</v>
      </c>
      <c r="L1133" s="11"/>
      <c r="M1133" t="e">
        <f>CONCATENATE(B1133,#REF!,C1133,D1133,E1133,#REF!)</f>
        <v>#REF!</v>
      </c>
      <c r="N1133" s="12" t="s">
        <v>1602</v>
      </c>
      <c r="O1133" s="13" t="str">
        <f>IFERROR(IF(C1133="","",VLOOKUP(TRIM(C1133),[9]Ñ!$A$1:$B$43,2,FALSE)),TRIM(C1133))</f>
        <v>VILLELA</v>
      </c>
      <c r="P1133" s="13" t="str">
        <f>IFERROR(IF(D1133="","",VLOOKUP(TRIM(D1133),[9]Ñ!$A$1:$B$43,2,FALSE)),TRIM(D1133))</f>
        <v>GUTIERREZ</v>
      </c>
      <c r="Q1133" s="14" t="str">
        <f>A1133</f>
        <v>2168</v>
      </c>
      <c r="R1133" s="15" t="str">
        <f t="shared" si="17"/>
        <v>GENARO VILLELA GUTIERREZ</v>
      </c>
      <c r="S1133" s="16" t="str">
        <f>CONCATENATE("APOYO A PEQUEÑOS PRODUCTORES AFECTADOS POR SINIESTROS AGROPECUARIOS (PAPPASA) 2023 - MUNICIPIO: ",B1133,".")</f>
        <v>APOYO A PEQUEÑOS PRODUCTORES AFECTADOS POR SINIESTROS AGROPECUARIOS (PAPPASA) 2023 - MUNICIPIO: TIERRA NUEVA.</v>
      </c>
    </row>
    <row r="1134" spans="1:19" ht="21" customHeight="1" x14ac:dyDescent="0.25">
      <c r="A1134" s="4" t="s">
        <v>1846</v>
      </c>
      <c r="B1134" s="5" t="s">
        <v>1835</v>
      </c>
      <c r="C1134" s="6" t="s">
        <v>331</v>
      </c>
      <c r="D1134" s="6" t="s">
        <v>141</v>
      </c>
      <c r="E1134" s="6" t="s">
        <v>422</v>
      </c>
      <c r="F1134" s="7">
        <v>40</v>
      </c>
      <c r="G1134" s="8">
        <f t="shared" si="18"/>
        <v>10000</v>
      </c>
      <c r="H1134" s="10"/>
      <c r="I1134" s="17">
        <v>1</v>
      </c>
      <c r="J1134" s="17" t="s">
        <v>1601</v>
      </c>
      <c r="K1134" s="11">
        <v>45278</v>
      </c>
      <c r="L1134" s="11"/>
      <c r="M1134" t="e">
        <f>CONCATENATE(B1134,#REF!,C1134,D1134,E1134,#REF!)</f>
        <v>#REF!</v>
      </c>
      <c r="N1134" s="12" t="s">
        <v>1602</v>
      </c>
      <c r="O1134" s="13" t="str">
        <f>IFERROR(IF(C1134="","",VLOOKUP(TRIM(C1134),[9]Ñ!$A$1:$B$43,2,FALSE)),TRIM(C1134))</f>
        <v>PADRON</v>
      </c>
      <c r="P1134" s="13" t="str">
        <f>IFERROR(IF(D1134="","",VLOOKUP(TRIM(D1134),[9]Ñ!$A$1:$B$43,2,FALSE)),TRIM(D1134))</f>
        <v>LOREDO</v>
      </c>
      <c r="Q1134" s="14" t="str">
        <f>A1134</f>
        <v>2169</v>
      </c>
      <c r="R1134" s="15" t="str">
        <f t="shared" si="17"/>
        <v>MANUEL PADRON LOREDO</v>
      </c>
      <c r="S1134" s="16" t="str">
        <f>CONCATENATE("APOYO A PEQUEÑOS PRODUCTORES AFECTADOS POR SINIESTROS AGROPECUARIOS (PAPPASA) 2023 - MUNICIPIO: ",B1134,".")</f>
        <v>APOYO A PEQUEÑOS PRODUCTORES AFECTADOS POR SINIESTROS AGROPECUARIOS (PAPPASA) 2023 - MUNICIPIO: TIERRA NUEVA.</v>
      </c>
    </row>
    <row r="1135" spans="1:19" ht="21" customHeight="1" x14ac:dyDescent="0.25">
      <c r="A1135" s="4" t="s">
        <v>1847</v>
      </c>
      <c r="B1135" s="5" t="s">
        <v>1835</v>
      </c>
      <c r="C1135" s="6" t="s">
        <v>386</v>
      </c>
      <c r="D1135" s="6" t="s">
        <v>802</v>
      </c>
      <c r="E1135" s="6" t="s">
        <v>1848</v>
      </c>
      <c r="F1135" s="7">
        <v>38</v>
      </c>
      <c r="G1135" s="8">
        <f t="shared" si="18"/>
        <v>9500</v>
      </c>
      <c r="H1135" s="10"/>
      <c r="I1135" s="17">
        <v>1</v>
      </c>
      <c r="J1135" s="17" t="s">
        <v>1601</v>
      </c>
      <c r="K1135" s="11">
        <v>45278</v>
      </c>
      <c r="L1135" s="11"/>
      <c r="M1135" t="e">
        <f>CONCATENATE(B1135,#REF!,C1135,D1135,E1135,#REF!)</f>
        <v>#REF!</v>
      </c>
      <c r="N1135" s="12" t="s">
        <v>1602</v>
      </c>
      <c r="O1135" s="13" t="str">
        <f>IFERROR(IF(C1135="","",VLOOKUP(TRIM(C1135),[9]Ñ!$A$1:$B$43,2,FALSE)),TRIM(C1135))</f>
        <v>DIAZ</v>
      </c>
      <c r="P1135" s="13" t="str">
        <f>IFERROR(IF(D1135="","",VLOOKUP(TRIM(D1135),[9]Ñ!$A$1:$B$43,2,FALSE)),TRIM(D1135))</f>
        <v>LUNA</v>
      </c>
      <c r="Q1135" s="14" t="str">
        <f>A1135</f>
        <v>2170</v>
      </c>
      <c r="R1135" s="15" t="str">
        <f t="shared" si="17"/>
        <v>JOSE IRAIS DIAZ LUNA</v>
      </c>
      <c r="S1135" s="16" t="str">
        <f>CONCATENATE("APOYO A PEQUEÑOS PRODUCTORES AFECTADOS POR SINIESTROS AGROPECUARIOS (PAPPASA) 2023 - MUNICIPIO: ",B1135,".")</f>
        <v>APOYO A PEQUEÑOS PRODUCTORES AFECTADOS POR SINIESTROS AGROPECUARIOS (PAPPASA) 2023 - MUNICIPIO: TIERRA NUEVA.</v>
      </c>
    </row>
    <row r="1136" spans="1:19" ht="21" customHeight="1" x14ac:dyDescent="0.25">
      <c r="A1136" s="4" t="s">
        <v>1849</v>
      </c>
      <c r="B1136" s="5" t="s">
        <v>1835</v>
      </c>
      <c r="C1136" s="6" t="s">
        <v>162</v>
      </c>
      <c r="D1136" s="6" t="s">
        <v>1850</v>
      </c>
      <c r="E1136" s="6" t="s">
        <v>1851</v>
      </c>
      <c r="F1136" s="7">
        <v>19</v>
      </c>
      <c r="G1136" s="8">
        <f t="shared" si="18"/>
        <v>4750</v>
      </c>
      <c r="H1136" s="10"/>
      <c r="I1136" s="17">
        <v>1</v>
      </c>
      <c r="J1136" s="17" t="s">
        <v>1601</v>
      </c>
      <c r="K1136" s="11">
        <v>45278</v>
      </c>
      <c r="L1136" s="11"/>
      <c r="M1136" t="e">
        <f>CONCATENATE(B1136,#REF!,C1136,D1136,E1136,#REF!)</f>
        <v>#REF!</v>
      </c>
      <c r="N1136" s="12" t="s">
        <v>1602</v>
      </c>
      <c r="O1136" s="13" t="str">
        <f>IFERROR(IF(C1136="","",VLOOKUP(TRIM(C1136),[9]Ñ!$A$1:$B$43,2,FALSE)),TRIM(C1136))</f>
        <v>LOPEZ</v>
      </c>
      <c r="P1136" s="13" t="str">
        <f>IFERROR(IF(D1136="","",VLOOKUP(TRIM(D1136),[9]Ñ!$A$1:$B$43,2,FALSE)),TRIM(D1136))</f>
        <v>CABRERO</v>
      </c>
      <c r="Q1136" s="14" t="str">
        <f>A1136</f>
        <v>2171</v>
      </c>
      <c r="R1136" s="15" t="str">
        <f t="shared" si="17"/>
        <v>MARIA DEL CARMEN LOPEZ CABRERO</v>
      </c>
      <c r="S1136" s="16" t="str">
        <f>CONCATENATE("APOYO A PEQUEÑOS PRODUCTORES AFECTADOS POR SINIESTROS AGROPECUARIOS (PAPPASA) 2023 - MUNICIPIO: ",B1136,".")</f>
        <v>APOYO A PEQUEÑOS PRODUCTORES AFECTADOS POR SINIESTROS AGROPECUARIOS (PAPPASA) 2023 - MUNICIPIO: TIERRA NUEVA.</v>
      </c>
    </row>
    <row r="1137" spans="1:19" ht="21" customHeight="1" x14ac:dyDescent="0.25">
      <c r="A1137" s="4" t="s">
        <v>1852</v>
      </c>
      <c r="B1137" s="5" t="s">
        <v>1835</v>
      </c>
      <c r="C1137" s="6" t="s">
        <v>162</v>
      </c>
      <c r="D1137" s="6" t="s">
        <v>1850</v>
      </c>
      <c r="E1137" s="6" t="s">
        <v>1853</v>
      </c>
      <c r="F1137" s="7">
        <v>24</v>
      </c>
      <c r="G1137" s="8">
        <f t="shared" si="18"/>
        <v>6000</v>
      </c>
      <c r="H1137" s="10"/>
      <c r="I1137" s="17">
        <v>1</v>
      </c>
      <c r="J1137" s="17" t="s">
        <v>1601</v>
      </c>
      <c r="K1137" s="11">
        <v>45278</v>
      </c>
      <c r="L1137" s="11"/>
      <c r="M1137" t="e">
        <f>CONCATENATE(B1137,#REF!,C1137,D1137,E1137,#REF!)</f>
        <v>#REF!</v>
      </c>
      <c r="N1137" s="12" t="s">
        <v>1602</v>
      </c>
      <c r="O1137" s="13" t="str">
        <f>IFERROR(IF(C1137="","",VLOOKUP(TRIM(C1137),[9]Ñ!$A$1:$B$43,2,FALSE)),TRIM(C1137))</f>
        <v>LOPEZ</v>
      </c>
      <c r="P1137" s="13" t="str">
        <f>IFERROR(IF(D1137="","",VLOOKUP(TRIM(D1137),[9]Ñ!$A$1:$B$43,2,FALSE)),TRIM(D1137))</f>
        <v>CABRERO</v>
      </c>
      <c r="Q1137" s="14" t="str">
        <f>A1137</f>
        <v>2172</v>
      </c>
      <c r="R1137" s="15" t="str">
        <f t="shared" si="17"/>
        <v>MARIA DEL ROSARIO LOPEZ CABRERO</v>
      </c>
      <c r="S1137" s="16" t="str">
        <f>CONCATENATE("APOYO A PEQUEÑOS PRODUCTORES AFECTADOS POR SINIESTROS AGROPECUARIOS (PAPPASA) 2023 - MUNICIPIO: ",B1137,".")</f>
        <v>APOYO A PEQUEÑOS PRODUCTORES AFECTADOS POR SINIESTROS AGROPECUARIOS (PAPPASA) 2023 - MUNICIPIO: TIERRA NUEVA.</v>
      </c>
    </row>
    <row r="1138" spans="1:19" ht="21" customHeight="1" x14ac:dyDescent="0.25">
      <c r="A1138" s="4" t="s">
        <v>1854</v>
      </c>
      <c r="B1138" s="5" t="s">
        <v>1835</v>
      </c>
      <c r="C1138" s="6" t="s">
        <v>162</v>
      </c>
      <c r="D1138" s="6" t="s">
        <v>1850</v>
      </c>
      <c r="E1138" s="6" t="s">
        <v>1855</v>
      </c>
      <c r="F1138" s="7">
        <v>19</v>
      </c>
      <c r="G1138" s="8">
        <f t="shared" si="18"/>
        <v>4750</v>
      </c>
      <c r="H1138" s="10"/>
      <c r="I1138" s="17">
        <v>1</v>
      </c>
      <c r="J1138" s="17" t="s">
        <v>1601</v>
      </c>
      <c r="K1138" s="11">
        <v>45278</v>
      </c>
      <c r="L1138" s="11"/>
      <c r="M1138" t="e">
        <f>CONCATENATE(B1138,#REF!,C1138,D1138,E1138,#REF!)</f>
        <v>#REF!</v>
      </c>
      <c r="N1138" s="12" t="s">
        <v>1602</v>
      </c>
      <c r="O1138" s="13" t="str">
        <f>IFERROR(IF(C1138="","",VLOOKUP(TRIM(C1138),[9]Ñ!$A$1:$B$43,2,FALSE)),TRIM(C1138))</f>
        <v>LOPEZ</v>
      </c>
      <c r="P1138" s="13" t="str">
        <f>IFERROR(IF(D1138="","",VLOOKUP(TRIM(D1138),[9]Ñ!$A$1:$B$43,2,FALSE)),TRIM(D1138))</f>
        <v>CABRERO</v>
      </c>
      <c r="Q1138" s="14" t="str">
        <f>A1138</f>
        <v>2173</v>
      </c>
      <c r="R1138" s="15" t="str">
        <f t="shared" si="17"/>
        <v>MARIA CONCEPCION LOPEZ CABRERO</v>
      </c>
      <c r="S1138" s="16" t="str">
        <f>CONCATENATE("APOYO A PEQUEÑOS PRODUCTORES AFECTADOS POR SINIESTROS AGROPECUARIOS (PAPPASA) 2023 - MUNICIPIO: ",B1138,".")</f>
        <v>APOYO A PEQUEÑOS PRODUCTORES AFECTADOS POR SINIESTROS AGROPECUARIOS (PAPPASA) 2023 - MUNICIPIO: TIERRA NUEVA.</v>
      </c>
    </row>
    <row r="1139" spans="1:19" ht="21" customHeight="1" x14ac:dyDescent="0.25">
      <c r="A1139" s="4" t="s">
        <v>1856</v>
      </c>
      <c r="B1139" s="5" t="s">
        <v>1799</v>
      </c>
      <c r="C1139" s="6" t="s">
        <v>671</v>
      </c>
      <c r="D1139" s="6" t="s">
        <v>1857</v>
      </c>
      <c r="E1139" s="6" t="s">
        <v>1858</v>
      </c>
      <c r="F1139" s="7">
        <v>20</v>
      </c>
      <c r="G1139" s="8">
        <f t="shared" si="18"/>
        <v>5000</v>
      </c>
      <c r="H1139" s="10"/>
      <c r="I1139" s="17">
        <v>1</v>
      </c>
      <c r="J1139" s="17" t="s">
        <v>1601</v>
      </c>
      <c r="K1139" s="11">
        <v>45278</v>
      </c>
      <c r="L1139" s="11"/>
      <c r="M1139" t="e">
        <f>CONCATENATE(B1139,#REF!,C1139,D1139,E1139,#REF!)</f>
        <v>#REF!</v>
      </c>
      <c r="N1139" s="12" t="s">
        <v>1602</v>
      </c>
      <c r="O1139" s="13" t="str">
        <f>IFERROR(IF(C1139="","",VLOOKUP(TRIM(C1139),[10]Ñ!$A$1:$B$43,2,FALSE)),TRIM(C1139))</f>
        <v>CONTRERAS</v>
      </c>
      <c r="P1139" s="13" t="str">
        <f>IFERROR(IF(D1139="","",VLOOKUP(TRIM(D1139),[10]Ñ!$A$1:$B$43,2,FALSE)),TRIM(D1139))</f>
        <v>DUARTE</v>
      </c>
      <c r="Q1139" s="14" t="str">
        <f>A1139</f>
        <v>2174</v>
      </c>
      <c r="R1139" s="15" t="str">
        <f t="shared" si="17"/>
        <v>BACILIO CONTRERAS DUARTE</v>
      </c>
      <c r="S1139" s="16" t="str">
        <f>CONCATENATE("APOYO A PEQUEÑOS PRODUCTORES AFECTADOS POR SINIESTROS AGROPECUARIOS (PAPPASA) 2023 - MUNICIPIO: ",B1139,".")</f>
        <v>APOYO A PEQUEÑOS PRODUCTORES AFECTADOS POR SINIESTROS AGROPECUARIOS (PAPPASA) 2023 - MUNICIPIO: VANEGAS.</v>
      </c>
    </row>
    <row r="1140" spans="1:19" ht="21" customHeight="1" x14ac:dyDescent="0.25">
      <c r="A1140" s="4" t="s">
        <v>1859</v>
      </c>
      <c r="B1140" s="5" t="s">
        <v>1799</v>
      </c>
      <c r="C1140" s="6" t="s">
        <v>21</v>
      </c>
      <c r="D1140" s="6" t="s">
        <v>21</v>
      </c>
      <c r="E1140" s="6" t="s">
        <v>1120</v>
      </c>
      <c r="F1140" s="7">
        <v>36</v>
      </c>
      <c r="G1140" s="8">
        <f t="shared" si="18"/>
        <v>9000</v>
      </c>
      <c r="H1140" s="10"/>
      <c r="I1140" s="17">
        <v>1</v>
      </c>
      <c r="J1140" s="17" t="s">
        <v>1601</v>
      </c>
      <c r="K1140" s="11">
        <v>45278</v>
      </c>
      <c r="L1140" s="11"/>
      <c r="M1140" t="e">
        <f>CONCATENATE(B1140,#REF!,C1140,D1140,E1140,#REF!)</f>
        <v>#REF!</v>
      </c>
      <c r="N1140" s="12" t="s">
        <v>1602</v>
      </c>
      <c r="O1140" s="13" t="str">
        <f>IFERROR(IF(C1140="","",VLOOKUP(TRIM(C1140),[10]Ñ!$A$1:$B$43,2,FALSE)),TRIM(C1140))</f>
        <v>MARTINEZ</v>
      </c>
      <c r="P1140" s="13" t="str">
        <f>IFERROR(IF(D1140="","",VLOOKUP(TRIM(D1140),[10]Ñ!$A$1:$B$43,2,FALSE)),TRIM(D1140))</f>
        <v>MARTINEZ</v>
      </c>
      <c r="Q1140" s="14" t="str">
        <f>A1140</f>
        <v>2175</v>
      </c>
      <c r="R1140" s="15" t="str">
        <f t="shared" si="17"/>
        <v>DONATO MARTINEZ MARTINEZ</v>
      </c>
      <c r="S1140" s="16" t="str">
        <f>CONCATENATE("APOYO A PEQUEÑOS PRODUCTORES AFECTADOS POR SINIESTROS AGROPECUARIOS (PAPPASA) 2023 - MUNICIPIO: ",B1140,".")</f>
        <v>APOYO A PEQUEÑOS PRODUCTORES AFECTADOS POR SINIESTROS AGROPECUARIOS (PAPPASA) 2023 - MUNICIPIO: VANEGAS.</v>
      </c>
    </row>
    <row r="1141" spans="1:19" ht="21" customHeight="1" x14ac:dyDescent="0.25">
      <c r="A1141" s="4" t="s">
        <v>1860</v>
      </c>
      <c r="B1141" s="5" t="s">
        <v>1799</v>
      </c>
      <c r="C1141" s="6" t="s">
        <v>21</v>
      </c>
      <c r="D1141" s="6" t="s">
        <v>1861</v>
      </c>
      <c r="E1141" s="6" t="s">
        <v>739</v>
      </c>
      <c r="F1141" s="7">
        <v>28</v>
      </c>
      <c r="G1141" s="8">
        <f t="shared" si="18"/>
        <v>7000</v>
      </c>
      <c r="H1141" s="10"/>
      <c r="I1141" s="17">
        <v>1</v>
      </c>
      <c r="J1141" s="17" t="s">
        <v>1601</v>
      </c>
      <c r="K1141" s="11">
        <v>45278</v>
      </c>
      <c r="L1141" s="11"/>
      <c r="M1141" t="e">
        <f>CONCATENATE(B1141,#REF!,C1141,D1141,E1141,#REF!)</f>
        <v>#REF!</v>
      </c>
      <c r="N1141" s="12" t="s">
        <v>1602</v>
      </c>
      <c r="O1141" s="13" t="str">
        <f>IFERROR(IF(C1141="","",VLOOKUP(TRIM(C1141),[10]Ñ!$A$1:$B$43,2,FALSE)),TRIM(C1141))</f>
        <v>MARTINEZ</v>
      </c>
      <c r="P1141" s="13" t="str">
        <f>IFERROR(IF(D1141="","",VLOOKUP(TRIM(D1141),[10]Ñ!$A$1:$B$43,2,FALSE)),TRIM(D1141))</f>
        <v>MONTANTE</v>
      </c>
      <c r="Q1141" s="14" t="str">
        <f>A1141</f>
        <v>2176</v>
      </c>
      <c r="R1141" s="15" t="str">
        <f t="shared" si="17"/>
        <v>RAUL MARTINEZ MONTANTE</v>
      </c>
      <c r="S1141" s="16" t="str">
        <f>CONCATENATE("APOYO A PEQUEÑOS PRODUCTORES AFECTADOS POR SINIESTROS AGROPECUARIOS (PAPPASA) 2023 - MUNICIPIO: ",B1141,".")</f>
        <v>APOYO A PEQUEÑOS PRODUCTORES AFECTADOS POR SINIESTROS AGROPECUARIOS (PAPPASA) 2023 - MUNICIPIO: VANEGAS.</v>
      </c>
    </row>
    <row r="1142" spans="1:19" ht="21" customHeight="1" x14ac:dyDescent="0.25">
      <c r="A1142" s="4" t="s">
        <v>1862</v>
      </c>
      <c r="B1142" s="5" t="s">
        <v>1799</v>
      </c>
      <c r="C1142" s="6" t="s">
        <v>227</v>
      </c>
      <c r="D1142" s="6" t="s">
        <v>1604</v>
      </c>
      <c r="E1142" s="6" t="s">
        <v>483</v>
      </c>
      <c r="F1142" s="7">
        <v>50</v>
      </c>
      <c r="G1142" s="8">
        <f t="shared" si="18"/>
        <v>12500</v>
      </c>
      <c r="H1142" s="10"/>
      <c r="I1142" s="17">
        <v>1</v>
      </c>
      <c r="J1142" s="17" t="s">
        <v>1601</v>
      </c>
      <c r="K1142" s="11">
        <v>45278</v>
      </c>
      <c r="L1142" s="11"/>
      <c r="M1142" t="e">
        <f>CONCATENATE(B1142,#REF!,C1142,D1142,E1142,#REF!)</f>
        <v>#REF!</v>
      </c>
      <c r="N1142" s="12" t="s">
        <v>1602</v>
      </c>
      <c r="O1142" s="13" t="str">
        <f>IFERROR(IF(C1142="","",VLOOKUP(TRIM(C1142),[10]Ñ!$A$1:$B$43,2,FALSE)),TRIM(C1142))</f>
        <v>MORENO</v>
      </c>
      <c r="P1142" s="13" t="str">
        <f>IFERROR(IF(D1142="","",VLOOKUP(TRIM(D1142),[10]Ñ!$A$1:$B$43,2,FALSE)),TRIM(D1142))</f>
        <v>ACEVEDO</v>
      </c>
      <c r="Q1142" s="14" t="str">
        <f>A1142</f>
        <v>2177</v>
      </c>
      <c r="R1142" s="15" t="str">
        <f t="shared" si="17"/>
        <v>ISAIAS MORENO ACEVEDO</v>
      </c>
      <c r="S1142" s="16" t="str">
        <f>CONCATENATE("APOYO A PEQUEÑOS PRODUCTORES AFECTADOS POR SINIESTROS AGROPECUARIOS (PAPPASA) 2023 - MUNICIPIO: ",B1142,".")</f>
        <v>APOYO A PEQUEÑOS PRODUCTORES AFECTADOS POR SINIESTROS AGROPECUARIOS (PAPPASA) 2023 - MUNICIPIO: VANEGAS.</v>
      </c>
    </row>
    <row r="1143" spans="1:19" ht="21" customHeight="1" x14ac:dyDescent="0.25">
      <c r="A1143" s="4" t="s">
        <v>1863</v>
      </c>
      <c r="B1143" s="5" t="s">
        <v>1799</v>
      </c>
      <c r="C1143" s="6" t="s">
        <v>1864</v>
      </c>
      <c r="D1143" s="6" t="s">
        <v>47</v>
      </c>
      <c r="E1143" s="6" t="s">
        <v>460</v>
      </c>
      <c r="F1143" s="7">
        <v>15</v>
      </c>
      <c r="G1143" s="8">
        <f t="shared" si="18"/>
        <v>3750</v>
      </c>
      <c r="H1143" s="10"/>
      <c r="I1143" s="17">
        <v>1</v>
      </c>
      <c r="J1143" s="17" t="s">
        <v>1601</v>
      </c>
      <c r="K1143" s="11">
        <v>45278</v>
      </c>
      <c r="L1143" s="11"/>
      <c r="M1143" t="e">
        <f>CONCATENATE(B1143,#REF!,C1143,D1143,E1143,#REF!)</f>
        <v>#REF!</v>
      </c>
      <c r="N1143" s="12" t="s">
        <v>1602</v>
      </c>
      <c r="O1143" s="13" t="str">
        <f>IFERROR(IF(C1143="","",VLOOKUP(TRIM(C1143),[10]Ñ!$A$1:$B$43,2,FALSE)),TRIM(C1143))</f>
        <v>PINTOR</v>
      </c>
      <c r="P1143" s="13" t="str">
        <f>IFERROR(IF(D1143="","",VLOOKUP(TRIM(D1143),[10]Ñ!$A$1:$B$43,2,FALSE)),TRIM(D1143))</f>
        <v>MENDEZ</v>
      </c>
      <c r="Q1143" s="14" t="str">
        <f>A1143</f>
        <v>2178</v>
      </c>
      <c r="R1143" s="15" t="str">
        <f t="shared" si="17"/>
        <v>ESTEBAN PINTOR MENDEZ</v>
      </c>
      <c r="S1143" s="16" t="str">
        <f>CONCATENATE("APOYO A PEQUEÑOS PRODUCTORES AFECTADOS POR SINIESTROS AGROPECUARIOS (PAPPASA) 2023 - MUNICIPIO: ",B1143,".")</f>
        <v>APOYO A PEQUEÑOS PRODUCTORES AFECTADOS POR SINIESTROS AGROPECUARIOS (PAPPASA) 2023 - MUNICIPIO: VANEGAS.</v>
      </c>
    </row>
    <row r="1144" spans="1:19" ht="21" customHeight="1" x14ac:dyDescent="0.25">
      <c r="A1144" s="4" t="s">
        <v>1865</v>
      </c>
      <c r="B1144" s="5" t="s">
        <v>1799</v>
      </c>
      <c r="C1144" s="6" t="s">
        <v>1611</v>
      </c>
      <c r="D1144" s="6" t="s">
        <v>179</v>
      </c>
      <c r="E1144" s="6" t="s">
        <v>479</v>
      </c>
      <c r="F1144" s="7">
        <v>19</v>
      </c>
      <c r="G1144" s="8">
        <f t="shared" si="18"/>
        <v>4750</v>
      </c>
      <c r="H1144" s="10"/>
      <c r="I1144" s="17">
        <v>1</v>
      </c>
      <c r="J1144" s="17" t="s">
        <v>1601</v>
      </c>
      <c r="K1144" s="11">
        <v>45278</v>
      </c>
      <c r="L1144" s="11"/>
      <c r="M1144" t="e">
        <f>CONCATENATE(B1144,#REF!,C1144,D1144,E1144,#REF!)</f>
        <v>#REF!</v>
      </c>
      <c r="N1144" s="12" t="s">
        <v>1602</v>
      </c>
      <c r="O1144" s="13" t="str">
        <f>IFERROR(IF(C1144="","",VLOOKUP(TRIM(C1144),[10]Ñ!$A$1:$B$43,2,FALSE)),TRIM(C1144))</f>
        <v>QUIROZ</v>
      </c>
      <c r="P1144" s="13" t="str">
        <f>IFERROR(IF(D1144="","",VLOOKUP(TRIM(D1144),[10]Ñ!$A$1:$B$43,2,FALSE)),TRIM(D1144))</f>
        <v>GARCIA</v>
      </c>
      <c r="Q1144" s="14" t="str">
        <f>A1144</f>
        <v>2179</v>
      </c>
      <c r="R1144" s="15" t="str">
        <f t="shared" si="17"/>
        <v>TERESO QUIROZ GARCIA</v>
      </c>
      <c r="S1144" s="16" t="str">
        <f>CONCATENATE("APOYO A PEQUEÑOS PRODUCTORES AFECTADOS POR SINIESTROS AGROPECUARIOS (PAPPASA) 2023 - MUNICIPIO: ",B1144,".")</f>
        <v>APOYO A PEQUEÑOS PRODUCTORES AFECTADOS POR SINIESTROS AGROPECUARIOS (PAPPASA) 2023 - MUNICIPIO: VANEGAS.</v>
      </c>
    </row>
    <row r="1145" spans="1:19" ht="21" customHeight="1" x14ac:dyDescent="0.25">
      <c r="A1145" s="4" t="s">
        <v>1866</v>
      </c>
      <c r="B1145" s="5" t="s">
        <v>1799</v>
      </c>
      <c r="C1145" s="6" t="s">
        <v>162</v>
      </c>
      <c r="D1145" s="6" t="s">
        <v>748</v>
      </c>
      <c r="E1145" s="6" t="s">
        <v>121</v>
      </c>
      <c r="F1145" s="7">
        <v>37</v>
      </c>
      <c r="G1145" s="8">
        <f t="shared" si="18"/>
        <v>9250</v>
      </c>
      <c r="H1145" s="10"/>
      <c r="I1145" s="17">
        <v>1</v>
      </c>
      <c r="J1145" s="17" t="s">
        <v>1601</v>
      </c>
      <c r="K1145" s="11">
        <v>45278</v>
      </c>
      <c r="L1145" s="11"/>
      <c r="M1145" t="e">
        <f>CONCATENATE(B1145,#REF!,C1145,D1145,E1145,#REF!)</f>
        <v>#REF!</v>
      </c>
      <c r="N1145" s="12" t="s">
        <v>1602</v>
      </c>
      <c r="O1145" s="13" t="str">
        <f>IFERROR(IF(C1145="","",VLOOKUP(TRIM(C1145),[10]Ñ!$A$1:$B$43,2,FALSE)),TRIM(C1145))</f>
        <v>LOPEZ</v>
      </c>
      <c r="P1145" s="13" t="str">
        <f>IFERROR(IF(D1145="","",VLOOKUP(TRIM(D1145),[10]Ñ!$A$1:$B$43,2,FALSE)),TRIM(D1145))</f>
        <v>ZAVALA</v>
      </c>
      <c r="Q1145" s="14" t="str">
        <f>A1145</f>
        <v>2180</v>
      </c>
      <c r="R1145" s="15" t="str">
        <f t="shared" si="17"/>
        <v>LAZARO LOPEZ ZAVALA</v>
      </c>
      <c r="S1145" s="16" t="str">
        <f>CONCATENATE("APOYO A PEQUEÑOS PRODUCTORES AFECTADOS POR SINIESTROS AGROPECUARIOS (PAPPASA) 2023 - MUNICIPIO: ",B1145,".")</f>
        <v>APOYO A PEQUEÑOS PRODUCTORES AFECTADOS POR SINIESTROS AGROPECUARIOS (PAPPASA) 2023 - MUNICIPIO: VANEGAS.</v>
      </c>
    </row>
    <row r="1146" spans="1:19" ht="21" customHeight="1" x14ac:dyDescent="0.25">
      <c r="A1146" s="4" t="s">
        <v>1867</v>
      </c>
      <c r="B1146" s="5" t="s">
        <v>1799</v>
      </c>
      <c r="C1146" s="6" t="s">
        <v>1868</v>
      </c>
      <c r="D1146" s="6" t="s">
        <v>150</v>
      </c>
      <c r="E1146" s="6" t="s">
        <v>1869</v>
      </c>
      <c r="F1146" s="7">
        <v>16</v>
      </c>
      <c r="G1146" s="8">
        <f t="shared" si="18"/>
        <v>4000</v>
      </c>
      <c r="H1146" s="10"/>
      <c r="I1146" s="17">
        <v>1</v>
      </c>
      <c r="J1146" s="17" t="s">
        <v>1601</v>
      </c>
      <c r="K1146" s="11">
        <v>45278</v>
      </c>
      <c r="L1146" s="11"/>
      <c r="M1146" t="e">
        <f>CONCATENATE(B1146,#REF!,C1146,D1146,E1146,#REF!)</f>
        <v>#REF!</v>
      </c>
      <c r="N1146" s="12" t="s">
        <v>1602</v>
      </c>
      <c r="O1146" s="13" t="str">
        <f>IFERROR(IF(C1146="","",VLOOKUP(TRIM(C1146),[10]Ñ!$A$1:$B$43,2,FALSE)),TRIM(C1146))</f>
        <v>SERRATO</v>
      </c>
      <c r="P1146" s="13" t="str">
        <f>IFERROR(IF(D1146="","",VLOOKUP(TRIM(D1146),[10]Ñ!$A$1:$B$43,2,FALSE)),TRIM(D1146))</f>
        <v>BARRIENTOS</v>
      </c>
      <c r="Q1146" s="14" t="str">
        <f>A1146</f>
        <v>2181</v>
      </c>
      <c r="R1146" s="15" t="str">
        <f t="shared" si="17"/>
        <v>ONESIMO SERRATO BARRIENTOS</v>
      </c>
      <c r="S1146" s="16" t="str">
        <f>CONCATENATE("APOYO A PEQUEÑOS PRODUCTORES AFECTADOS POR SINIESTROS AGROPECUARIOS (PAPPASA) 2023 - MUNICIPIO: ",B1146,".")</f>
        <v>APOYO A PEQUEÑOS PRODUCTORES AFECTADOS POR SINIESTROS AGROPECUARIOS (PAPPASA) 2023 - MUNICIPIO: VANEGAS.</v>
      </c>
    </row>
    <row r="1147" spans="1:19" ht="21" customHeight="1" x14ac:dyDescent="0.25">
      <c r="A1147" s="4" t="s">
        <v>1870</v>
      </c>
      <c r="B1147" s="5" t="s">
        <v>1799</v>
      </c>
      <c r="C1147" s="6" t="s">
        <v>1868</v>
      </c>
      <c r="D1147" s="6" t="s">
        <v>1842</v>
      </c>
      <c r="E1147" s="6" t="s">
        <v>1538</v>
      </c>
      <c r="F1147" s="7">
        <v>50</v>
      </c>
      <c r="G1147" s="8">
        <f t="shared" si="18"/>
        <v>12500</v>
      </c>
      <c r="H1147" s="10"/>
      <c r="I1147" s="17">
        <v>1</v>
      </c>
      <c r="J1147" s="17" t="s">
        <v>1601</v>
      </c>
      <c r="K1147" s="11">
        <v>45278</v>
      </c>
      <c r="L1147" s="11"/>
      <c r="M1147" t="e">
        <f>CONCATENATE(B1147,#REF!,C1147,D1147,E1147,#REF!)</f>
        <v>#REF!</v>
      </c>
      <c r="N1147" s="12" t="s">
        <v>1602</v>
      </c>
      <c r="O1147" s="13" t="str">
        <f>IFERROR(IF(C1147="","",VLOOKUP(TRIM(C1147),[10]Ñ!$A$1:$B$43,2,FALSE)),TRIM(C1147))</f>
        <v>SERRATO</v>
      </c>
      <c r="P1147" s="13" t="str">
        <f>IFERROR(IF(D1147="","",VLOOKUP(TRIM(D1147),[10]Ñ!$A$1:$B$43,2,FALSE)),TRIM(D1147))</f>
        <v>VILLELA</v>
      </c>
      <c r="Q1147" s="14" t="str">
        <f>A1147</f>
        <v>2182</v>
      </c>
      <c r="R1147" s="15" t="str">
        <f t="shared" si="17"/>
        <v>ADOLFO SERRATO VILLELA</v>
      </c>
      <c r="S1147" s="16" t="str">
        <f>CONCATENATE("APOYO A PEQUEÑOS PRODUCTORES AFECTADOS POR SINIESTROS AGROPECUARIOS (PAPPASA) 2023 - MUNICIPIO: ",B1147,".")</f>
        <v>APOYO A PEQUEÑOS PRODUCTORES AFECTADOS POR SINIESTROS AGROPECUARIOS (PAPPASA) 2023 - MUNICIPIO: VANEGAS.</v>
      </c>
    </row>
    <row r="1148" spans="1:19" ht="21" customHeight="1" x14ac:dyDescent="0.25">
      <c r="A1148" s="4" t="s">
        <v>1871</v>
      </c>
      <c r="B1148" s="5" t="s">
        <v>1799</v>
      </c>
      <c r="C1148" s="6" t="s">
        <v>1872</v>
      </c>
      <c r="D1148" s="6" t="s">
        <v>37</v>
      </c>
      <c r="E1148" s="6" t="s">
        <v>507</v>
      </c>
      <c r="F1148" s="7">
        <v>39</v>
      </c>
      <c r="G1148" s="8">
        <f t="shared" si="18"/>
        <v>9750</v>
      </c>
      <c r="H1148" s="10"/>
      <c r="I1148" s="17">
        <v>1</v>
      </c>
      <c r="J1148" s="17" t="s">
        <v>1601</v>
      </c>
      <c r="K1148" s="11">
        <v>45278</v>
      </c>
      <c r="L1148" s="11"/>
      <c r="M1148" t="e">
        <f>CONCATENATE(B1148,#REF!,C1148,D1148,E1148,#REF!)</f>
        <v>#REF!</v>
      </c>
      <c r="N1148" s="12" t="s">
        <v>1602</v>
      </c>
      <c r="O1148" s="13" t="str">
        <f>IFERROR(IF(C1148="","",VLOOKUP(TRIM(C1148),[10]Ñ!$A$1:$B$43,2,FALSE)),TRIM(C1148))</f>
        <v>LUCIO</v>
      </c>
      <c r="P1148" s="13" t="str">
        <f>IFERROR(IF(D1148="","",VLOOKUP(TRIM(D1148),[10]Ñ!$A$1:$B$43,2,FALSE)),TRIM(D1148))</f>
        <v>RODRIGUEZ</v>
      </c>
      <c r="Q1148" s="14" t="str">
        <f>A1148</f>
        <v>2183</v>
      </c>
      <c r="R1148" s="15" t="str">
        <f t="shared" si="17"/>
        <v>JAVIER LUCIO RODRIGUEZ</v>
      </c>
      <c r="S1148" s="16" t="str">
        <f>CONCATENATE("APOYO A PEQUEÑOS PRODUCTORES AFECTADOS POR SINIESTROS AGROPECUARIOS (PAPPASA) 2023 - MUNICIPIO: ",B1148,".")</f>
        <v>APOYO A PEQUEÑOS PRODUCTORES AFECTADOS POR SINIESTROS AGROPECUARIOS (PAPPASA) 2023 - MUNICIPIO: VANEGAS.</v>
      </c>
    </row>
    <row r="1149" spans="1:19" ht="21" customHeight="1" x14ac:dyDescent="0.25">
      <c r="A1149" s="4" t="s">
        <v>1873</v>
      </c>
      <c r="B1149" s="5" t="s">
        <v>1799</v>
      </c>
      <c r="C1149" s="6" t="s">
        <v>299</v>
      </c>
      <c r="D1149" s="6" t="s">
        <v>1498</v>
      </c>
      <c r="E1149" s="6" t="s">
        <v>706</v>
      </c>
      <c r="F1149" s="7">
        <v>50</v>
      </c>
      <c r="G1149" s="8">
        <f t="shared" si="18"/>
        <v>12500</v>
      </c>
      <c r="H1149" s="10"/>
      <c r="I1149" s="17">
        <v>1</v>
      </c>
      <c r="J1149" s="17" t="s">
        <v>1601</v>
      </c>
      <c r="K1149" s="11">
        <v>45278</v>
      </c>
      <c r="L1149" s="11"/>
      <c r="M1149" t="e">
        <f>CONCATENATE(B1149,#REF!,C1149,D1149,E1149,#REF!)</f>
        <v>#REF!</v>
      </c>
      <c r="N1149" s="12" t="s">
        <v>1602</v>
      </c>
      <c r="O1149" s="13" t="str">
        <f>IFERROR(IF(C1149="","",VLOOKUP(TRIM(C1149),[10]Ñ!$A$1:$B$43,2,FALSE)),TRIM(C1149))</f>
        <v>ORTIZ</v>
      </c>
      <c r="P1149" s="13" t="str">
        <f>IFERROR(IF(D1149="","",VLOOKUP(TRIM(D1149),[10]Ñ!$A$1:$B$43,2,FALSE)),TRIM(D1149))</f>
        <v>CORTES</v>
      </c>
      <c r="Q1149" s="14" t="str">
        <f>A1149</f>
        <v>2184</v>
      </c>
      <c r="R1149" s="15" t="str">
        <f t="shared" si="17"/>
        <v>ERNESTO ORTIZ CORTES</v>
      </c>
      <c r="S1149" s="16" t="str">
        <f>CONCATENATE("APOYO A PEQUEÑOS PRODUCTORES AFECTADOS POR SINIESTROS AGROPECUARIOS (PAPPASA) 2023 - MUNICIPIO: ",B1149,".")</f>
        <v>APOYO A PEQUEÑOS PRODUCTORES AFECTADOS POR SINIESTROS AGROPECUARIOS (PAPPASA) 2023 - MUNICIPIO: VANEGAS.</v>
      </c>
    </row>
    <row r="1150" spans="1:19" ht="21" customHeight="1" x14ac:dyDescent="0.25">
      <c r="A1150" s="4" t="s">
        <v>1874</v>
      </c>
      <c r="B1150" s="5" t="s">
        <v>1799</v>
      </c>
      <c r="C1150" s="6" t="s">
        <v>1630</v>
      </c>
      <c r="D1150" s="6" t="s">
        <v>1875</v>
      </c>
      <c r="E1150" s="6" t="s">
        <v>1769</v>
      </c>
      <c r="F1150" s="7">
        <v>50</v>
      </c>
      <c r="G1150" s="8">
        <f t="shared" si="18"/>
        <v>12500</v>
      </c>
      <c r="H1150" s="10"/>
      <c r="I1150" s="17">
        <v>1</v>
      </c>
      <c r="J1150" s="17" t="s">
        <v>1601</v>
      </c>
      <c r="K1150" s="11">
        <v>45278</v>
      </c>
      <c r="L1150" s="11"/>
      <c r="M1150" t="e">
        <f>CONCATENATE(B1150,#REF!,C1150,D1150,E1150,#REF!)</f>
        <v>#REF!</v>
      </c>
      <c r="N1150" s="12" t="s">
        <v>1602</v>
      </c>
      <c r="O1150" s="13" t="str">
        <f>IFERROR(IF(C1150="","",VLOOKUP(TRIM(C1150),[10]Ñ!$A$1:$B$43,2,FALSE)),TRIM(C1150))</f>
        <v>SANDOVAL</v>
      </c>
      <c r="P1150" s="13" t="str">
        <f>IFERROR(IF(D1150="","",VLOOKUP(TRIM(D1150),[10]Ñ!$A$1:$B$43,2,FALSE)),TRIM(D1150))</f>
        <v>FAZ</v>
      </c>
      <c r="Q1150" s="14" t="str">
        <f>A1150</f>
        <v>2185</v>
      </c>
      <c r="R1150" s="15" t="str">
        <f t="shared" si="17"/>
        <v>ANTONINO SANDOVAL FAZ</v>
      </c>
      <c r="S1150" s="16" t="str">
        <f>CONCATENATE("APOYO A PEQUEÑOS PRODUCTORES AFECTADOS POR SINIESTROS AGROPECUARIOS (PAPPASA) 2023 - MUNICIPIO: ",B1150,".")</f>
        <v>APOYO A PEQUEÑOS PRODUCTORES AFECTADOS POR SINIESTROS AGROPECUARIOS (PAPPASA) 2023 - MUNICIPIO: VANEGAS.</v>
      </c>
    </row>
    <row r="1151" spans="1:19" ht="21" customHeight="1" x14ac:dyDescent="0.25">
      <c r="A1151" s="4" t="s">
        <v>1876</v>
      </c>
      <c r="B1151" s="5" t="s">
        <v>1799</v>
      </c>
      <c r="C1151" s="6" t="s">
        <v>59</v>
      </c>
      <c r="D1151" s="6" t="s">
        <v>784</v>
      </c>
      <c r="E1151" s="6" t="s">
        <v>1051</v>
      </c>
      <c r="F1151" s="7">
        <v>23</v>
      </c>
      <c r="G1151" s="8">
        <f t="shared" si="18"/>
        <v>5750</v>
      </c>
      <c r="H1151" s="10"/>
      <c r="I1151" s="17">
        <v>1</v>
      </c>
      <c r="J1151" s="17" t="s">
        <v>1601</v>
      </c>
      <c r="K1151" s="11">
        <v>45278</v>
      </c>
      <c r="L1151" s="11"/>
      <c r="M1151" t="e">
        <f>CONCATENATE(B1151,#REF!,C1151,D1151,E1151,#REF!)</f>
        <v>#REF!</v>
      </c>
      <c r="N1151" s="12" t="s">
        <v>1602</v>
      </c>
      <c r="O1151" s="13" t="str">
        <f>IFERROR(IF(C1151="","",VLOOKUP(TRIM(C1151),[10]Ñ!$A$1:$B$43,2,FALSE)),TRIM(C1151))</f>
        <v>HERNANDEZ</v>
      </c>
      <c r="P1151" s="13" t="str">
        <f>IFERROR(IF(D1151="","",VLOOKUP(TRIM(D1151),[10]Ñ!$A$1:$B$43,2,FALSE)),TRIM(D1151))</f>
        <v>ESPINOZA</v>
      </c>
      <c r="Q1151" s="14" t="str">
        <f>A1151</f>
        <v>2186</v>
      </c>
      <c r="R1151" s="15" t="str">
        <f t="shared" si="17"/>
        <v>AGUSTIN HERNANDEZ ESPINOZA</v>
      </c>
      <c r="S1151" s="16" t="str">
        <f>CONCATENATE("APOYO A PEQUEÑOS PRODUCTORES AFECTADOS POR SINIESTROS AGROPECUARIOS (PAPPASA) 2023 - MUNICIPIO: ",B1151,".")</f>
        <v>APOYO A PEQUEÑOS PRODUCTORES AFECTADOS POR SINIESTROS AGROPECUARIOS (PAPPASA) 2023 - MUNICIPIO: VANEGAS.</v>
      </c>
    </row>
    <row r="1152" spans="1:19" ht="21" customHeight="1" x14ac:dyDescent="0.25">
      <c r="A1152" s="4" t="s">
        <v>1877</v>
      </c>
      <c r="B1152" s="5" t="s">
        <v>1799</v>
      </c>
      <c r="C1152" s="6" t="s">
        <v>112</v>
      </c>
      <c r="D1152" s="6" t="s">
        <v>50</v>
      </c>
      <c r="E1152" s="6" t="s">
        <v>941</v>
      </c>
      <c r="F1152" s="7">
        <v>29</v>
      </c>
      <c r="G1152" s="8">
        <f t="shared" si="18"/>
        <v>7250</v>
      </c>
      <c r="H1152" s="10"/>
      <c r="I1152" s="17">
        <v>1</v>
      </c>
      <c r="J1152" s="17" t="s">
        <v>1601</v>
      </c>
      <c r="K1152" s="11">
        <v>45278</v>
      </c>
      <c r="L1152" s="11"/>
      <c r="M1152" t="e">
        <f>CONCATENATE(B1152,#REF!,C1152,D1152,E1152,#REF!)</f>
        <v>#REF!</v>
      </c>
      <c r="N1152" s="12" t="s">
        <v>1602</v>
      </c>
      <c r="O1152" s="13" t="str">
        <f>IFERROR(IF(C1152="","",VLOOKUP(TRIM(C1152),[10]Ñ!$A$1:$B$43,2,FALSE)),TRIM(C1152))</f>
        <v>MENDOZA</v>
      </c>
      <c r="P1152" s="13" t="str">
        <f>IFERROR(IF(D1152="","",VLOOKUP(TRIM(D1152),[10]Ñ!$A$1:$B$43,2,FALSE)),TRIM(D1152))</f>
        <v>GAMEZ</v>
      </c>
      <c r="Q1152" s="14" t="str">
        <f>A1152</f>
        <v>2187</v>
      </c>
      <c r="R1152" s="15" t="str">
        <f t="shared" si="17"/>
        <v>DOMINGO MENDOZA GAMEZ</v>
      </c>
      <c r="S1152" s="16" t="str">
        <f>CONCATENATE("APOYO A PEQUEÑOS PRODUCTORES AFECTADOS POR SINIESTROS AGROPECUARIOS (PAPPASA) 2023 - MUNICIPIO: ",B1152,".")</f>
        <v>APOYO A PEQUEÑOS PRODUCTORES AFECTADOS POR SINIESTROS AGROPECUARIOS (PAPPASA) 2023 - MUNICIPIO: VANEGAS.</v>
      </c>
    </row>
    <row r="1153" spans="1:19" ht="21" customHeight="1" x14ac:dyDescent="0.25">
      <c r="A1153" s="4" t="s">
        <v>1878</v>
      </c>
      <c r="B1153" s="5" t="s">
        <v>1799</v>
      </c>
      <c r="C1153" s="6" t="s">
        <v>99</v>
      </c>
      <c r="D1153" s="6" t="s">
        <v>1750</v>
      </c>
      <c r="E1153" s="6" t="s">
        <v>249</v>
      </c>
      <c r="F1153" s="7">
        <v>39</v>
      </c>
      <c r="G1153" s="8">
        <f t="shared" si="18"/>
        <v>9750</v>
      </c>
      <c r="H1153" s="10"/>
      <c r="I1153" s="17">
        <v>1</v>
      </c>
      <c r="J1153" s="17" t="s">
        <v>1601</v>
      </c>
      <c r="K1153" s="11">
        <v>45278</v>
      </c>
      <c r="L1153" s="11"/>
      <c r="M1153" t="e">
        <f>CONCATENATE(B1153,#REF!,C1153,D1153,E1153,#REF!)</f>
        <v>#REF!</v>
      </c>
      <c r="N1153" s="12" t="s">
        <v>1602</v>
      </c>
      <c r="O1153" s="13" t="str">
        <f>IFERROR(IF(C1153="","",VLOOKUP(TRIM(C1153),[10]Ñ!$A$1:$B$43,2,FALSE)),TRIM(C1153))</f>
        <v>TORRES</v>
      </c>
      <c r="P1153" s="13" t="str">
        <f>IFERROR(IF(D1153="","",VLOOKUP(TRIM(D1153),[10]Ñ!$A$1:$B$43,2,FALSE)),TRIM(D1153))</f>
        <v>GAITAN</v>
      </c>
      <c r="Q1153" s="14" t="str">
        <f>A1153</f>
        <v>2188</v>
      </c>
      <c r="R1153" s="15" t="str">
        <f t="shared" si="17"/>
        <v>MARINO TORRES GAITAN</v>
      </c>
      <c r="S1153" s="16" t="str">
        <f>CONCATENATE("APOYO A PEQUEÑOS PRODUCTORES AFECTADOS POR SINIESTROS AGROPECUARIOS (PAPPASA) 2023 - MUNICIPIO: ",B1153,".")</f>
        <v>APOYO A PEQUEÑOS PRODUCTORES AFECTADOS POR SINIESTROS AGROPECUARIOS (PAPPASA) 2023 - MUNICIPIO: VANEGAS.</v>
      </c>
    </row>
    <row r="1154" spans="1:19" ht="21" customHeight="1" x14ac:dyDescent="0.25">
      <c r="A1154" s="4" t="s">
        <v>1879</v>
      </c>
      <c r="B1154" s="5" t="s">
        <v>1799</v>
      </c>
      <c r="C1154" s="6" t="s">
        <v>175</v>
      </c>
      <c r="D1154" s="6" t="s">
        <v>1872</v>
      </c>
      <c r="E1154" s="6" t="s">
        <v>279</v>
      </c>
      <c r="F1154" s="7">
        <v>27</v>
      </c>
      <c r="G1154" s="8">
        <f t="shared" si="18"/>
        <v>6750</v>
      </c>
      <c r="H1154" s="10"/>
      <c r="I1154" s="17">
        <v>1</v>
      </c>
      <c r="J1154" s="17" t="s">
        <v>1601</v>
      </c>
      <c r="K1154" s="11">
        <v>45278</v>
      </c>
      <c r="L1154" s="11"/>
      <c r="M1154" t="e">
        <f>CONCATENATE(B1154,#REF!,C1154,D1154,E1154,#REF!)</f>
        <v>#REF!</v>
      </c>
      <c r="N1154" s="12" t="s">
        <v>1602</v>
      </c>
      <c r="O1154" s="13" t="str">
        <f>IFERROR(IF(C1154="","",VLOOKUP(TRIM(C1154),[10]Ñ!$A$1:$B$43,2,FALSE)),TRIM(C1154))</f>
        <v>FLORES</v>
      </c>
      <c r="P1154" s="13" t="str">
        <f>IFERROR(IF(D1154="","",VLOOKUP(TRIM(D1154),[10]Ñ!$A$1:$B$43,2,FALSE)),TRIM(D1154))</f>
        <v>LUCIO</v>
      </c>
      <c r="Q1154" s="14" t="str">
        <f>A1154</f>
        <v>2189</v>
      </c>
      <c r="R1154" s="15" t="str">
        <f t="shared" si="17"/>
        <v>MIGUEL ANGEL FLORES LUCIO</v>
      </c>
      <c r="S1154" s="16" t="str">
        <f>CONCATENATE("APOYO A PEQUEÑOS PRODUCTORES AFECTADOS POR SINIESTROS AGROPECUARIOS (PAPPASA) 2023 - MUNICIPIO: ",B1154,".")</f>
        <v>APOYO A PEQUEÑOS PRODUCTORES AFECTADOS POR SINIESTROS AGROPECUARIOS (PAPPASA) 2023 - MUNICIPIO: VANEGAS.</v>
      </c>
    </row>
    <row r="1155" spans="1:19" ht="21" customHeight="1" x14ac:dyDescent="0.25">
      <c r="A1155" s="4" t="s">
        <v>1880</v>
      </c>
      <c r="B1155" s="5" t="s">
        <v>1799</v>
      </c>
      <c r="C1155" s="6" t="s">
        <v>21</v>
      </c>
      <c r="D1155" s="6" t="s">
        <v>223</v>
      </c>
      <c r="E1155" s="6" t="s">
        <v>598</v>
      </c>
      <c r="F1155" s="7">
        <v>28</v>
      </c>
      <c r="G1155" s="8">
        <f t="shared" si="18"/>
        <v>7000</v>
      </c>
      <c r="H1155" s="10"/>
      <c r="I1155" s="17">
        <v>1</v>
      </c>
      <c r="J1155" s="17" t="s">
        <v>1601</v>
      </c>
      <c r="K1155" s="11">
        <v>45278</v>
      </c>
      <c r="L1155" s="11"/>
      <c r="M1155" t="e">
        <f>CONCATENATE(B1155,#REF!,C1155,D1155,E1155,#REF!)</f>
        <v>#REF!</v>
      </c>
      <c r="N1155" s="12" t="s">
        <v>1602</v>
      </c>
      <c r="O1155" s="13" t="str">
        <f>IFERROR(IF(C1155="","",VLOOKUP(TRIM(C1155),[10]Ñ!$A$1:$B$43,2,FALSE)),TRIM(C1155))</f>
        <v>MARTINEZ</v>
      </c>
      <c r="P1155" s="13" t="str">
        <f>IFERROR(IF(D1155="","",VLOOKUP(TRIM(D1155),[10]Ñ!$A$1:$B$43,2,FALSE)),TRIM(D1155))</f>
        <v>PEREZ</v>
      </c>
      <c r="Q1155" s="14" t="str">
        <f>A1155</f>
        <v>2190</v>
      </c>
      <c r="R1155" s="15" t="str">
        <f t="shared" si="17"/>
        <v>EDUARDO MARTINEZ PEREZ</v>
      </c>
      <c r="S1155" s="16" t="str">
        <f>CONCATENATE("APOYO A PEQUEÑOS PRODUCTORES AFECTADOS POR SINIESTROS AGROPECUARIOS (PAPPASA) 2023 - MUNICIPIO: ",B1155,".")</f>
        <v>APOYO A PEQUEÑOS PRODUCTORES AFECTADOS POR SINIESTROS AGROPECUARIOS (PAPPASA) 2023 - MUNICIPIO: VANEGAS.</v>
      </c>
    </row>
    <row r="1156" spans="1:19" ht="21" customHeight="1" x14ac:dyDescent="0.25">
      <c r="A1156" s="4" t="s">
        <v>1881</v>
      </c>
      <c r="B1156" s="5" t="s">
        <v>1799</v>
      </c>
      <c r="C1156" s="6" t="s">
        <v>28</v>
      </c>
      <c r="D1156" s="6" t="s">
        <v>369</v>
      </c>
      <c r="E1156" s="6" t="s">
        <v>283</v>
      </c>
      <c r="F1156" s="7">
        <v>7</v>
      </c>
      <c r="G1156" s="8">
        <f t="shared" si="18"/>
        <v>1750</v>
      </c>
      <c r="H1156" s="10"/>
      <c r="I1156" s="17">
        <v>1</v>
      </c>
      <c r="J1156" s="17" t="s">
        <v>1601</v>
      </c>
      <c r="K1156" s="11">
        <v>45278</v>
      </c>
      <c r="L1156" s="11"/>
      <c r="M1156" t="e">
        <f>CONCATENATE(B1156,#REF!,C1156,D1156,E1156,#REF!)</f>
        <v>#REF!</v>
      </c>
      <c r="N1156" s="12" t="s">
        <v>1602</v>
      </c>
      <c r="O1156" s="13" t="str">
        <f>IFERROR(IF(C1156="","",VLOOKUP(TRIM(C1156),[10]Ñ!$A$1:$B$43,2,FALSE)),TRIM(C1156))</f>
        <v>RAMIREZ</v>
      </c>
      <c r="P1156" s="13" t="str">
        <f>IFERROR(IF(D1156="","",VLOOKUP(TRIM(D1156),[10]Ñ!$A$1:$B$43,2,FALSE)),TRIM(D1156))</f>
        <v>ROSALES</v>
      </c>
      <c r="Q1156" s="14" t="str">
        <f>A1156</f>
        <v>2191</v>
      </c>
      <c r="R1156" s="15" t="str">
        <f t="shared" si="17"/>
        <v>ALEJANDRO RAMIREZ ROSALES</v>
      </c>
      <c r="S1156" s="16" t="str">
        <f>CONCATENATE("APOYO A PEQUEÑOS PRODUCTORES AFECTADOS POR SINIESTROS AGROPECUARIOS (PAPPASA) 2023 - MUNICIPIO: ",B1156,".")</f>
        <v>APOYO A PEQUEÑOS PRODUCTORES AFECTADOS POR SINIESTROS AGROPECUARIOS (PAPPASA) 2023 - MUNICIPIO: VANEGAS.</v>
      </c>
    </row>
    <row r="1157" spans="1:19" ht="21" customHeight="1" x14ac:dyDescent="0.25">
      <c r="A1157" s="4" t="s">
        <v>1882</v>
      </c>
      <c r="B1157" s="5" t="s">
        <v>1883</v>
      </c>
      <c r="C1157" s="6" t="s">
        <v>1884</v>
      </c>
      <c r="D1157" s="6" t="s">
        <v>299</v>
      </c>
      <c r="E1157" s="6" t="s">
        <v>14</v>
      </c>
      <c r="F1157" s="7">
        <v>50</v>
      </c>
      <c r="G1157" s="8">
        <f t="shared" si="18"/>
        <v>12500</v>
      </c>
      <c r="H1157" s="10"/>
      <c r="I1157" s="17">
        <v>1</v>
      </c>
      <c r="J1157" s="17" t="s">
        <v>1601</v>
      </c>
      <c r="K1157" s="11">
        <v>45278</v>
      </c>
      <c r="L1157" s="11"/>
      <c r="M1157" t="e">
        <f>CONCATENATE(B1157,#REF!,C1157,D1157,E1157,#REF!)</f>
        <v>#REF!</v>
      </c>
      <c r="N1157" s="12" t="s">
        <v>1602</v>
      </c>
      <c r="O1157" s="13" t="str">
        <f>IFERROR(IF(C1157="","",VLOOKUP(TRIM(C1157),[11]Ñ!$A$1:$B$43,2,FALSE)),TRIM(C1157))</f>
        <v>DAVILA</v>
      </c>
      <c r="P1157" s="13" t="str">
        <f>IFERROR(IF(D1157="","",VLOOKUP(TRIM(D1157),[11]Ñ!$A$1:$B$43,2,FALSE)),TRIM(D1157))</f>
        <v>ORTIZ</v>
      </c>
      <c r="Q1157" s="14" t="str">
        <f>A1157</f>
        <v>2192</v>
      </c>
      <c r="R1157" s="15" t="str">
        <f t="shared" si="17"/>
        <v>GERARDO DAVILA ORTIZ</v>
      </c>
      <c r="S1157" s="16" t="str">
        <f>CONCATENATE("APOYO A PEQUEÑOS PRODUCTORES AFECTADOS POR SINIESTROS AGROPECUARIOS (PAPPASA) 2023 - MUNICIPIO: ",B1157,".")</f>
        <v>APOYO A PEQUEÑOS PRODUCTORES AFECTADOS POR SINIESTROS AGROPECUARIOS (PAPPASA) 2023 - MUNICIPIO: VENADO.</v>
      </c>
    </row>
    <row r="1158" spans="1:19" ht="21" customHeight="1" x14ac:dyDescent="0.25">
      <c r="A1158" s="4" t="s">
        <v>1885</v>
      </c>
      <c r="B1158" s="5" t="s">
        <v>1886</v>
      </c>
      <c r="C1158" s="6" t="s">
        <v>1887</v>
      </c>
      <c r="D1158" s="6" t="s">
        <v>1888</v>
      </c>
      <c r="E1158" s="6" t="s">
        <v>906</v>
      </c>
      <c r="F1158" s="7">
        <v>50</v>
      </c>
      <c r="G1158" s="8">
        <f t="shared" si="18"/>
        <v>12500</v>
      </c>
      <c r="H1158" s="10"/>
      <c r="I1158" s="17">
        <v>1</v>
      </c>
      <c r="J1158" s="17" t="s">
        <v>1601</v>
      </c>
      <c r="K1158" s="11">
        <v>45278</v>
      </c>
      <c r="L1158" s="11"/>
      <c r="M1158" t="e">
        <f>CONCATENATE(B1158,#REF!,C1158,D1158,E1158,#REF!)</f>
        <v>#REF!</v>
      </c>
      <c r="N1158" s="12" t="s">
        <v>1602</v>
      </c>
      <c r="O1158" s="13" t="str">
        <f>IFERROR(IF(C1158="","",VLOOKUP(TRIM(C1158),[12]Ñ!$A$1:$B$43,2,FALSE)),TRIM(C1158))</f>
        <v>SERNA</v>
      </c>
      <c r="P1158" s="13" t="str">
        <f>IFERROR(IF(D1158="","",VLOOKUP(TRIM(D1158),[12]Ñ!$A$1:$B$43,2,FALSE)),TRIM(D1158))</f>
        <v>BRIONES</v>
      </c>
      <c r="Q1158" s="14" t="str">
        <f>A1158</f>
        <v>2193</v>
      </c>
      <c r="R1158" s="15" t="str">
        <f t="shared" si="17"/>
        <v>MARIO ALBERTO SERNA BRIONES</v>
      </c>
      <c r="S1158" s="16" t="str">
        <f>CONCATENATE("APOYO A PEQUEÑOS PRODUCTORES AFECTADOS POR SINIESTROS AGROPECUARIOS (PAPPASA) 2023 - MUNICIPIO: ",B1158,".")</f>
        <v>APOYO A PEQUEÑOS PRODUCTORES AFECTADOS POR SINIESTROS AGROPECUARIOS (PAPPASA) 2023 - MUNICIPIO: VILLA DE ARISTA.</v>
      </c>
    </row>
    <row r="1159" spans="1:19" ht="21" customHeight="1" x14ac:dyDescent="0.25">
      <c r="A1159" s="4" t="s">
        <v>1889</v>
      </c>
      <c r="B1159" s="5" t="s">
        <v>1886</v>
      </c>
      <c r="C1159" s="6" t="s">
        <v>1890</v>
      </c>
      <c r="D1159" s="6" t="s">
        <v>175</v>
      </c>
      <c r="E1159" s="6" t="s">
        <v>522</v>
      </c>
      <c r="F1159" s="7">
        <v>12</v>
      </c>
      <c r="G1159" s="8">
        <f t="shared" si="18"/>
        <v>3000</v>
      </c>
      <c r="H1159" s="10"/>
      <c r="I1159" s="17">
        <v>1</v>
      </c>
      <c r="J1159" s="17" t="s">
        <v>1601</v>
      </c>
      <c r="K1159" s="11">
        <v>45278</v>
      </c>
      <c r="L1159" s="11"/>
      <c r="M1159" t="e">
        <f>CONCATENATE(B1159,#REF!,C1159,D1159,E1159,#REF!)</f>
        <v>#REF!</v>
      </c>
      <c r="N1159" s="12" t="s">
        <v>1602</v>
      </c>
      <c r="O1159" s="13" t="str">
        <f>IFERROR(IF(C1159="","",VLOOKUP(TRIM(C1159),[12]Ñ!$A$1:$B$43,2,FALSE)),TRIM(C1159))</f>
        <v>RENTERIA</v>
      </c>
      <c r="P1159" s="13" t="str">
        <f>IFERROR(IF(D1159="","",VLOOKUP(TRIM(D1159),[12]Ñ!$A$1:$B$43,2,FALSE)),TRIM(D1159))</f>
        <v>FLORES</v>
      </c>
      <c r="Q1159" s="14" t="str">
        <f>A1159</f>
        <v>2194</v>
      </c>
      <c r="R1159" s="15" t="str">
        <f t="shared" si="17"/>
        <v>CRUZ RENTERIA FLORES</v>
      </c>
      <c r="S1159" s="16" t="str">
        <f>CONCATENATE("APOYO A PEQUEÑOS PRODUCTORES AFECTADOS POR SINIESTROS AGROPECUARIOS (PAPPASA) 2023 - MUNICIPIO: ",B1159,".")</f>
        <v>APOYO A PEQUEÑOS PRODUCTORES AFECTADOS POR SINIESTROS AGROPECUARIOS (PAPPASA) 2023 - MUNICIPIO: VILLA DE ARISTA.</v>
      </c>
    </row>
    <row r="1160" spans="1:19" ht="21" customHeight="1" x14ac:dyDescent="0.25">
      <c r="A1160" s="4" t="s">
        <v>1891</v>
      </c>
      <c r="B1160" s="5" t="s">
        <v>1886</v>
      </c>
      <c r="C1160" s="6" t="s">
        <v>1312</v>
      </c>
      <c r="D1160" s="6" t="s">
        <v>1603</v>
      </c>
      <c r="E1160" s="6" t="s">
        <v>1892</v>
      </c>
      <c r="F1160" s="7">
        <v>50</v>
      </c>
      <c r="G1160" s="8">
        <f t="shared" si="18"/>
        <v>12500</v>
      </c>
      <c r="H1160" s="10"/>
      <c r="I1160" s="17">
        <v>1</v>
      </c>
      <c r="J1160" s="17" t="s">
        <v>1601</v>
      </c>
      <c r="K1160" s="11">
        <v>45278</v>
      </c>
      <c r="L1160" s="11"/>
      <c r="M1160" t="e">
        <f>CONCATENATE(B1160,#REF!,C1160,D1160,E1160,#REF!)</f>
        <v>#REF!</v>
      </c>
      <c r="N1160" s="12" t="s">
        <v>1602</v>
      </c>
      <c r="O1160" s="13" t="str">
        <f>IFERROR(IF(C1160="","",VLOOKUP(TRIM(C1160),[12]Ñ!$A$1:$B$43,2,FALSE)),TRIM(C1160))</f>
        <v>ALONSO</v>
      </c>
      <c r="P1160" s="13" t="str">
        <f>IFERROR(IF(D1160="","",VLOOKUP(TRIM(D1160),[12]Ñ!$A$1:$B$43,2,FALSE)),TRIM(D1160))</f>
        <v>PUENTE</v>
      </c>
      <c r="Q1160" s="14" t="str">
        <f>A1160</f>
        <v>2195</v>
      </c>
      <c r="R1160" s="15" t="str">
        <f t="shared" si="17"/>
        <v>RUFINO ALONSO PUENTE</v>
      </c>
      <c r="S1160" s="16" t="str">
        <f>CONCATENATE("APOYO A PEQUEÑOS PRODUCTORES AFECTADOS POR SINIESTROS AGROPECUARIOS (PAPPASA) 2023 - MUNICIPIO: ",B1160,".")</f>
        <v>APOYO A PEQUEÑOS PRODUCTORES AFECTADOS POR SINIESTROS AGROPECUARIOS (PAPPASA) 2023 - MUNICIPIO: VILLA DE ARISTA.</v>
      </c>
    </row>
    <row r="1161" spans="1:19" ht="21" customHeight="1" x14ac:dyDescent="0.25">
      <c r="A1161" s="4" t="s">
        <v>1893</v>
      </c>
      <c r="B1161" s="5" t="s">
        <v>1886</v>
      </c>
      <c r="C1161" s="6" t="s">
        <v>1894</v>
      </c>
      <c r="D1161" s="6" t="s">
        <v>287</v>
      </c>
      <c r="E1161" s="6" t="s">
        <v>1895</v>
      </c>
      <c r="F1161" s="7">
        <v>22</v>
      </c>
      <c r="G1161" s="8">
        <f t="shared" si="18"/>
        <v>5500</v>
      </c>
      <c r="H1161" s="10"/>
      <c r="I1161" s="17">
        <v>1</v>
      </c>
      <c r="J1161" s="17" t="s">
        <v>1601</v>
      </c>
      <c r="K1161" s="11">
        <v>45278</v>
      </c>
      <c r="L1161" s="11"/>
      <c r="M1161" t="e">
        <f>CONCATENATE(B1161,#REF!,C1161,D1161,E1161,#REF!)</f>
        <v>#REF!</v>
      </c>
      <c r="N1161" s="12" t="s">
        <v>1602</v>
      </c>
      <c r="O1161" s="13" t="str">
        <f>IFERROR(IF(C1161="","",VLOOKUP(TRIM(C1161),[12]Ñ!$A$1:$B$43,2,FALSE)),TRIM(C1161))</f>
        <v>PALOMO</v>
      </c>
      <c r="P1161" s="13" t="str">
        <f>IFERROR(IF(D1161="","",VLOOKUP(TRIM(D1161),[12]Ñ!$A$1:$B$43,2,FALSE)),TRIM(D1161))</f>
        <v>ALVARADO</v>
      </c>
      <c r="Q1161" s="14" t="str">
        <f>A1161</f>
        <v>2196</v>
      </c>
      <c r="R1161" s="15" t="str">
        <f t="shared" si="17"/>
        <v>FIDEL PALOMO ALVARADO</v>
      </c>
      <c r="S1161" s="16" t="str">
        <f>CONCATENATE("APOYO A PEQUEÑOS PRODUCTORES AFECTADOS POR SINIESTROS AGROPECUARIOS (PAPPASA) 2023 - MUNICIPIO: ",B1161,".")</f>
        <v>APOYO A PEQUEÑOS PRODUCTORES AFECTADOS POR SINIESTROS AGROPECUARIOS (PAPPASA) 2023 - MUNICIPIO: VILLA DE ARISTA.</v>
      </c>
    </row>
    <row r="1162" spans="1:19" ht="21" customHeight="1" x14ac:dyDescent="0.25">
      <c r="A1162" s="4" t="s">
        <v>1896</v>
      </c>
      <c r="B1162" s="5" t="s">
        <v>1886</v>
      </c>
      <c r="C1162" s="6" t="s">
        <v>1894</v>
      </c>
      <c r="D1162" s="6" t="s">
        <v>1897</v>
      </c>
      <c r="E1162" s="6" t="s">
        <v>163</v>
      </c>
      <c r="F1162" s="7">
        <v>21</v>
      </c>
      <c r="G1162" s="8">
        <f t="shared" si="18"/>
        <v>5250</v>
      </c>
      <c r="H1162" s="10"/>
      <c r="I1162" s="17">
        <v>1</v>
      </c>
      <c r="J1162" s="17" t="s">
        <v>1601</v>
      </c>
      <c r="K1162" s="11">
        <v>45278</v>
      </c>
      <c r="L1162" s="11"/>
      <c r="M1162" t="e">
        <f>CONCATENATE(B1162,#REF!,C1162,D1162,E1162,#REF!)</f>
        <v>#REF!</v>
      </c>
      <c r="N1162" s="12" t="s">
        <v>1602</v>
      </c>
      <c r="O1162" s="13" t="str">
        <f>IFERROR(IF(C1162="","",VLOOKUP(TRIM(C1162),[12]Ñ!$A$1:$B$43,2,FALSE)),TRIM(C1162))</f>
        <v>PALOMO</v>
      </c>
      <c r="P1162" s="13" t="str">
        <f>IFERROR(IF(D1162="","",VLOOKUP(TRIM(D1162),[12]Ñ!$A$1:$B$43,2,FALSE)),TRIM(D1162))</f>
        <v>VIERA</v>
      </c>
      <c r="Q1162" s="14" t="str">
        <f>A1162</f>
        <v>2197</v>
      </c>
      <c r="R1162" s="15" t="str">
        <f t="shared" si="17"/>
        <v>JUAN PALOMO VIERA</v>
      </c>
      <c r="S1162" s="16" t="str">
        <f>CONCATENATE("APOYO A PEQUEÑOS PRODUCTORES AFECTADOS POR SINIESTROS AGROPECUARIOS (PAPPASA) 2023 - MUNICIPIO: ",B1162,".")</f>
        <v>APOYO A PEQUEÑOS PRODUCTORES AFECTADOS POR SINIESTROS AGROPECUARIOS (PAPPASA) 2023 - MUNICIPIO: VILLA DE ARISTA.</v>
      </c>
    </row>
    <row r="1163" spans="1:19" ht="21" customHeight="1" x14ac:dyDescent="0.25">
      <c r="A1163" s="4" t="s">
        <v>1898</v>
      </c>
      <c r="B1163" s="5" t="s">
        <v>1886</v>
      </c>
      <c r="C1163" s="6" t="s">
        <v>1899</v>
      </c>
      <c r="D1163" s="6" t="s">
        <v>1900</v>
      </c>
      <c r="E1163" s="6" t="s">
        <v>259</v>
      </c>
      <c r="F1163" s="7">
        <v>22</v>
      </c>
      <c r="G1163" s="8">
        <f t="shared" si="18"/>
        <v>5500</v>
      </c>
      <c r="H1163" s="10"/>
      <c r="I1163" s="17">
        <v>1</v>
      </c>
      <c r="J1163" s="17" t="s">
        <v>1601</v>
      </c>
      <c r="K1163" s="11">
        <v>45278</v>
      </c>
      <c r="L1163" s="11"/>
      <c r="M1163" t="e">
        <f>CONCATENATE(B1163,#REF!,C1163,D1163,E1163,#REF!)</f>
        <v>#REF!</v>
      </c>
      <c r="N1163" s="12" t="s">
        <v>1602</v>
      </c>
      <c r="O1163" s="13" t="str">
        <f>IFERROR(IF(C1163="","",VLOOKUP(TRIM(C1163),[12]Ñ!$A$1:$B$43,2,FALSE)),TRIM(C1163))</f>
        <v>DOMIGUEZ</v>
      </c>
      <c r="P1163" s="13" t="str">
        <f>IFERROR(IF(D1163="","",VLOOKUP(TRIM(D1163),[12]Ñ!$A$1:$B$43,2,FALSE)),TRIM(D1163))</f>
        <v>PRUNEDA</v>
      </c>
      <c r="Q1163" s="14" t="str">
        <f>A1163</f>
        <v>2198</v>
      </c>
      <c r="R1163" s="15" t="str">
        <f t="shared" si="17"/>
        <v>PEDRO DOMIGUEZ PRUNEDA</v>
      </c>
      <c r="S1163" s="16" t="str">
        <f>CONCATENATE("APOYO A PEQUEÑOS PRODUCTORES AFECTADOS POR SINIESTROS AGROPECUARIOS (PAPPASA) 2023 - MUNICIPIO: ",B1163,".")</f>
        <v>APOYO A PEQUEÑOS PRODUCTORES AFECTADOS POR SINIESTROS AGROPECUARIOS (PAPPASA) 2023 - MUNICIPIO: VILLA DE ARISTA.</v>
      </c>
    </row>
    <row r="1164" spans="1:19" ht="21" customHeight="1" x14ac:dyDescent="0.25">
      <c r="A1164" s="4" t="s">
        <v>1901</v>
      </c>
      <c r="B1164" s="5" t="s">
        <v>1886</v>
      </c>
      <c r="C1164" s="6" t="s">
        <v>354</v>
      </c>
      <c r="D1164" s="6" t="s">
        <v>1902</v>
      </c>
      <c r="E1164" s="6" t="s">
        <v>1702</v>
      </c>
      <c r="F1164" s="7">
        <v>35</v>
      </c>
      <c r="G1164" s="8">
        <f t="shared" si="18"/>
        <v>8750</v>
      </c>
      <c r="H1164" s="10"/>
      <c r="I1164" s="17">
        <v>1</v>
      </c>
      <c r="J1164" s="17" t="s">
        <v>1601</v>
      </c>
      <c r="K1164" s="11">
        <v>45278</v>
      </c>
      <c r="L1164" s="11"/>
      <c r="M1164" t="e">
        <f>CONCATENATE(B1164,#REF!,C1164,D1164,E1164,#REF!)</f>
        <v>#REF!</v>
      </c>
      <c r="N1164" s="12" t="s">
        <v>1602</v>
      </c>
      <c r="O1164" s="13" t="str">
        <f>IFERROR(IF(C1164="","",VLOOKUP(TRIM(C1164),[12]Ñ!$A$1:$B$43,2,FALSE)),TRIM(C1164))</f>
        <v>SEGURA</v>
      </c>
      <c r="P1164" s="13" t="str">
        <f>IFERROR(IF(D1164="","",VLOOKUP(TRIM(D1164),[12]Ñ!$A$1:$B$43,2,FALSE)),TRIM(D1164))</f>
        <v>MIRANDA</v>
      </c>
      <c r="Q1164" s="14" t="str">
        <f>A1164</f>
        <v>2199</v>
      </c>
      <c r="R1164" s="15" t="str">
        <f t="shared" si="17"/>
        <v>ALFONSO SEGURA MIRANDA</v>
      </c>
      <c r="S1164" s="16" t="str">
        <f>CONCATENATE("APOYO A PEQUEÑOS PRODUCTORES AFECTADOS POR SINIESTROS AGROPECUARIOS (PAPPASA) 2023 - MUNICIPIO: ",B1164,".")</f>
        <v>APOYO A PEQUEÑOS PRODUCTORES AFECTADOS POR SINIESTROS AGROPECUARIOS (PAPPASA) 2023 - MUNICIPIO: VILLA DE ARISTA.</v>
      </c>
    </row>
    <row r="1165" spans="1:19" ht="21" customHeight="1" x14ac:dyDescent="0.25">
      <c r="A1165" s="4" t="s">
        <v>1903</v>
      </c>
      <c r="B1165" s="5" t="s">
        <v>1886</v>
      </c>
      <c r="C1165" s="6" t="s">
        <v>50</v>
      </c>
      <c r="D1165" s="6" t="s">
        <v>1904</v>
      </c>
      <c r="E1165" s="6" t="s">
        <v>113</v>
      </c>
      <c r="F1165" s="7">
        <v>28</v>
      </c>
      <c r="G1165" s="8">
        <f t="shared" si="18"/>
        <v>7000</v>
      </c>
      <c r="H1165" s="10"/>
      <c r="I1165" s="17">
        <v>1</v>
      </c>
      <c r="J1165" s="17" t="s">
        <v>1601</v>
      </c>
      <c r="K1165" s="11">
        <v>45278</v>
      </c>
      <c r="L1165" s="11"/>
      <c r="M1165" t="e">
        <f>CONCATENATE(B1165,#REF!,C1165,D1165,E1165,#REF!)</f>
        <v>#REF!</v>
      </c>
      <c r="N1165" s="12" t="s">
        <v>1602</v>
      </c>
      <c r="O1165" s="13" t="str">
        <f>IFERROR(IF(C1165="","",VLOOKUP(TRIM(C1165),[12]Ñ!$A$1:$B$43,2,FALSE)),TRIM(C1165))</f>
        <v>GAMEZ</v>
      </c>
      <c r="P1165" s="13" t="str">
        <f>IFERROR(IF(D1165="","",VLOOKUP(TRIM(D1165),[12]Ñ!$A$1:$B$43,2,FALSE)),TRIM(D1165))</f>
        <v>LEIJA</v>
      </c>
      <c r="Q1165" s="14" t="str">
        <f>A1165</f>
        <v>2200</v>
      </c>
      <c r="R1165" s="15" t="str">
        <f t="shared" si="17"/>
        <v>J JESUS GAMEZ LEIJA</v>
      </c>
      <c r="S1165" s="16" t="str">
        <f>CONCATENATE("APOYO A PEQUEÑOS PRODUCTORES AFECTADOS POR SINIESTROS AGROPECUARIOS (PAPPASA) 2023 - MUNICIPIO: ",B1165,".")</f>
        <v>APOYO A PEQUEÑOS PRODUCTORES AFECTADOS POR SINIESTROS AGROPECUARIOS (PAPPASA) 2023 - MUNICIPIO: VILLA DE ARISTA.</v>
      </c>
    </row>
    <row r="1166" spans="1:19" ht="21" customHeight="1" x14ac:dyDescent="0.25">
      <c r="A1166" s="4" t="s">
        <v>1905</v>
      </c>
      <c r="B1166" s="5" t="s">
        <v>1886</v>
      </c>
      <c r="C1166" s="6" t="s">
        <v>50</v>
      </c>
      <c r="D1166" s="6" t="s">
        <v>1906</v>
      </c>
      <c r="E1166" s="6" t="s">
        <v>1907</v>
      </c>
      <c r="F1166" s="7">
        <v>15</v>
      </c>
      <c r="G1166" s="8">
        <f t="shared" si="18"/>
        <v>3750</v>
      </c>
      <c r="H1166" s="10"/>
      <c r="I1166" s="17">
        <v>1</v>
      </c>
      <c r="J1166" s="17" t="s">
        <v>1601</v>
      </c>
      <c r="K1166" s="11">
        <v>45278</v>
      </c>
      <c r="L1166" s="11"/>
      <c r="M1166" t="e">
        <f>CONCATENATE(B1166,#REF!,C1166,D1166,E1166,#REF!)</f>
        <v>#REF!</v>
      </c>
      <c r="N1166" s="12" t="s">
        <v>1602</v>
      </c>
      <c r="O1166" s="13" t="str">
        <f>IFERROR(IF(C1166="","",VLOOKUP(TRIM(C1166),[12]Ñ!$A$1:$B$43,2,FALSE)),TRIM(C1166))</f>
        <v>GAMEZ</v>
      </c>
      <c r="P1166" s="13" t="str">
        <f>IFERROR(IF(D1166="","",VLOOKUP(TRIM(D1166),[12]Ñ!$A$1:$B$43,2,FALSE)),TRIM(D1166))</f>
        <v>TOVAR</v>
      </c>
      <c r="Q1166" s="14" t="str">
        <f>A1166</f>
        <v>2201</v>
      </c>
      <c r="R1166" s="15" t="str">
        <f t="shared" si="17"/>
        <v>NEMESIO GAMEZ TOVAR</v>
      </c>
      <c r="S1166" s="16" t="str">
        <f>CONCATENATE("APOYO A PEQUEÑOS PRODUCTORES AFECTADOS POR SINIESTROS AGROPECUARIOS (PAPPASA) 2023 - MUNICIPIO: ",B1166,".")</f>
        <v>APOYO A PEQUEÑOS PRODUCTORES AFECTADOS POR SINIESTROS AGROPECUARIOS (PAPPASA) 2023 - MUNICIPIO: VILLA DE ARISTA.</v>
      </c>
    </row>
    <row r="1167" spans="1:19" ht="21" customHeight="1" x14ac:dyDescent="0.25">
      <c r="A1167" s="4" t="s">
        <v>1908</v>
      </c>
      <c r="B1167" s="5" t="s">
        <v>1886</v>
      </c>
      <c r="C1167" s="6" t="s">
        <v>1906</v>
      </c>
      <c r="D1167" s="6" t="s">
        <v>1904</v>
      </c>
      <c r="E1167" s="6" t="s">
        <v>259</v>
      </c>
      <c r="F1167" s="7">
        <v>41</v>
      </c>
      <c r="G1167" s="8">
        <f t="shared" si="18"/>
        <v>10250</v>
      </c>
      <c r="H1167" s="10"/>
      <c r="I1167" s="17">
        <v>1</v>
      </c>
      <c r="J1167" s="17" t="s">
        <v>1601</v>
      </c>
      <c r="K1167" s="11">
        <v>45278</v>
      </c>
      <c r="L1167" s="11"/>
      <c r="M1167" t="e">
        <f>CONCATENATE(B1167,#REF!,C1167,D1167,E1167,#REF!)</f>
        <v>#REF!</v>
      </c>
      <c r="N1167" s="12" t="s">
        <v>1602</v>
      </c>
      <c r="O1167" s="13" t="str">
        <f>IFERROR(IF(C1167="","",VLOOKUP(TRIM(C1167),[12]Ñ!$A$1:$B$43,2,FALSE)),TRIM(C1167))</f>
        <v>TOVAR</v>
      </c>
      <c r="P1167" s="13" t="str">
        <f>IFERROR(IF(D1167="","",VLOOKUP(TRIM(D1167),[12]Ñ!$A$1:$B$43,2,FALSE)),TRIM(D1167))</f>
        <v>LEIJA</v>
      </c>
      <c r="Q1167" s="14" t="str">
        <f>A1167</f>
        <v>2202</v>
      </c>
      <c r="R1167" s="15" t="str">
        <f t="shared" si="17"/>
        <v>PEDRO TOVAR LEIJA</v>
      </c>
      <c r="S1167" s="16" t="str">
        <f>CONCATENATE("APOYO A PEQUEÑOS PRODUCTORES AFECTADOS POR SINIESTROS AGROPECUARIOS (PAPPASA) 2023 - MUNICIPIO: ",B1167,".")</f>
        <v>APOYO A PEQUEÑOS PRODUCTORES AFECTADOS POR SINIESTROS AGROPECUARIOS (PAPPASA) 2023 - MUNICIPIO: VILLA DE ARISTA.</v>
      </c>
    </row>
    <row r="1168" spans="1:19" ht="21" customHeight="1" x14ac:dyDescent="0.25">
      <c r="A1168" s="4" t="s">
        <v>1909</v>
      </c>
      <c r="B1168" s="5" t="s">
        <v>1886</v>
      </c>
      <c r="C1168" s="6" t="s">
        <v>1910</v>
      </c>
      <c r="D1168" s="6" t="s">
        <v>21</v>
      </c>
      <c r="E1168" s="6" t="s">
        <v>1911</v>
      </c>
      <c r="F1168" s="7">
        <v>16</v>
      </c>
      <c r="G1168" s="8">
        <f t="shared" si="18"/>
        <v>4000</v>
      </c>
      <c r="H1168" s="10"/>
      <c r="I1168" s="17">
        <v>1</v>
      </c>
      <c r="J1168" s="17" t="s">
        <v>1601</v>
      </c>
      <c r="K1168" s="11">
        <v>45278</v>
      </c>
      <c r="L1168" s="11"/>
      <c r="M1168" t="e">
        <f>CONCATENATE(B1168,#REF!,C1168,D1168,E1168,#REF!)</f>
        <v>#REF!</v>
      </c>
      <c r="N1168" s="12" t="s">
        <v>1602</v>
      </c>
      <c r="O1168" s="13" t="str">
        <f>IFERROR(IF(C1168="","",VLOOKUP(TRIM(C1168),[12]Ñ!$A$1:$B$43,2,FALSE)),TRIM(C1168))</f>
        <v>CARBAJAL</v>
      </c>
      <c r="P1168" s="13" t="str">
        <f>IFERROR(IF(D1168="","",VLOOKUP(TRIM(D1168),[12]Ñ!$A$1:$B$43,2,FALSE)),TRIM(D1168))</f>
        <v>MARTINEZ</v>
      </c>
      <c r="Q1168" s="14" t="str">
        <f>A1168</f>
        <v>2203</v>
      </c>
      <c r="R1168" s="15" t="str">
        <f t="shared" si="17"/>
        <v>ANACLETO CARBAJAL MARTINEZ</v>
      </c>
      <c r="S1168" s="16" t="str">
        <f>CONCATENATE("APOYO A PEQUEÑOS PRODUCTORES AFECTADOS POR SINIESTROS AGROPECUARIOS (PAPPASA) 2023 - MUNICIPIO: ",B1168,".")</f>
        <v>APOYO A PEQUEÑOS PRODUCTORES AFECTADOS POR SINIESTROS AGROPECUARIOS (PAPPASA) 2023 - MUNICIPIO: VILLA DE ARISTA.</v>
      </c>
    </row>
    <row r="1169" spans="1:19" ht="21" customHeight="1" x14ac:dyDescent="0.25">
      <c r="A1169" s="4" t="s">
        <v>1912</v>
      </c>
      <c r="B1169" s="5" t="s">
        <v>1886</v>
      </c>
      <c r="C1169" s="6" t="s">
        <v>1913</v>
      </c>
      <c r="D1169" s="6" t="s">
        <v>1914</v>
      </c>
      <c r="E1169" s="6" t="s">
        <v>1915</v>
      </c>
      <c r="F1169" s="7">
        <v>39</v>
      </c>
      <c r="G1169" s="8">
        <f t="shared" si="18"/>
        <v>9750</v>
      </c>
      <c r="H1169" s="10"/>
      <c r="I1169" s="17">
        <v>1</v>
      </c>
      <c r="J1169" s="17" t="s">
        <v>1601</v>
      </c>
      <c r="K1169" s="11">
        <v>45278</v>
      </c>
      <c r="L1169" s="11"/>
      <c r="M1169" t="e">
        <f>CONCATENATE(B1169,#REF!,C1169,D1169,E1169,#REF!)</f>
        <v>#REF!</v>
      </c>
      <c r="N1169" s="12" t="s">
        <v>1602</v>
      </c>
      <c r="O1169" s="13" t="str">
        <f>IFERROR(IF(C1169="","",VLOOKUP(TRIM(C1169),[12]Ñ!$A$1:$B$43,2,FALSE)),TRIM(C1169))</f>
        <v>SOTO</v>
      </c>
      <c r="P1169" s="13" t="str">
        <f>IFERROR(IF(D1169="","",VLOOKUP(TRIM(D1169),[12]Ñ!$A$1:$B$43,2,FALSE)),TRIM(D1169))</f>
        <v>MEDRANO</v>
      </c>
      <c r="Q1169" s="14" t="str">
        <f>A1169</f>
        <v>2204</v>
      </c>
      <c r="R1169" s="15" t="str">
        <f t="shared" si="17"/>
        <v>JUSTO SOTO MEDRANO</v>
      </c>
      <c r="S1169" s="16" t="str">
        <f>CONCATENATE("APOYO A PEQUEÑOS PRODUCTORES AFECTADOS POR SINIESTROS AGROPECUARIOS (PAPPASA) 2023 - MUNICIPIO: ",B1169,".")</f>
        <v>APOYO A PEQUEÑOS PRODUCTORES AFECTADOS POR SINIESTROS AGROPECUARIOS (PAPPASA) 2023 - MUNICIPIO: VILLA DE ARISTA.</v>
      </c>
    </row>
    <row r="1170" spans="1:19" ht="21" customHeight="1" x14ac:dyDescent="0.25">
      <c r="A1170" s="4" t="s">
        <v>1916</v>
      </c>
      <c r="B1170" s="5" t="s">
        <v>1886</v>
      </c>
      <c r="C1170" s="6" t="s">
        <v>1894</v>
      </c>
      <c r="D1170" s="6" t="s">
        <v>287</v>
      </c>
      <c r="E1170" s="6" t="s">
        <v>1917</v>
      </c>
      <c r="F1170" s="7">
        <v>25</v>
      </c>
      <c r="G1170" s="8">
        <f t="shared" si="18"/>
        <v>6250</v>
      </c>
      <c r="H1170" s="10"/>
      <c r="I1170" s="17">
        <v>1</v>
      </c>
      <c r="J1170" s="17" t="s">
        <v>1601</v>
      </c>
      <c r="K1170" s="11">
        <v>45278</v>
      </c>
      <c r="L1170" s="11"/>
      <c r="M1170" t="e">
        <f>CONCATENATE(B1170,#REF!,C1170,D1170,E1170,#REF!)</f>
        <v>#REF!</v>
      </c>
      <c r="N1170" s="12" t="s">
        <v>1602</v>
      </c>
      <c r="O1170" s="13" t="str">
        <f>IFERROR(IF(C1170="","",VLOOKUP(TRIM(C1170),[12]Ñ!$A$1:$B$43,2,FALSE)),TRIM(C1170))</f>
        <v>PALOMO</v>
      </c>
      <c r="P1170" s="13" t="str">
        <f>IFERROR(IF(D1170="","",VLOOKUP(TRIM(D1170),[12]Ñ!$A$1:$B$43,2,FALSE)),TRIM(D1170))</f>
        <v>ALVARADO</v>
      </c>
      <c r="Q1170" s="14" t="str">
        <f>A1170</f>
        <v>2205</v>
      </c>
      <c r="R1170" s="15" t="str">
        <f t="shared" si="17"/>
        <v>HONORIO PALOMO ALVARADO</v>
      </c>
      <c r="S1170" s="16" t="str">
        <f>CONCATENATE("APOYO A PEQUEÑOS PRODUCTORES AFECTADOS POR SINIESTROS AGROPECUARIOS (PAPPASA) 2023 - MUNICIPIO: ",B1170,".")</f>
        <v>APOYO A PEQUEÑOS PRODUCTORES AFECTADOS POR SINIESTROS AGROPECUARIOS (PAPPASA) 2023 - MUNICIPIO: VILLA DE ARISTA.</v>
      </c>
    </row>
    <row r="1171" spans="1:19" ht="21" customHeight="1" x14ac:dyDescent="0.25">
      <c r="A1171" s="4" t="s">
        <v>1918</v>
      </c>
      <c r="B1171" s="5" t="s">
        <v>1886</v>
      </c>
      <c r="C1171" s="6" t="s">
        <v>98</v>
      </c>
      <c r="D1171" s="6" t="s">
        <v>1919</v>
      </c>
      <c r="E1171" s="6" t="s">
        <v>1920</v>
      </c>
      <c r="F1171" s="7">
        <v>15</v>
      </c>
      <c r="G1171" s="8">
        <f t="shared" si="18"/>
        <v>3750</v>
      </c>
      <c r="H1171" s="10"/>
      <c r="I1171" s="17">
        <v>1</v>
      </c>
      <c r="J1171" s="17" t="s">
        <v>1601</v>
      </c>
      <c r="K1171" s="11">
        <v>45278</v>
      </c>
      <c r="L1171" s="11"/>
      <c r="M1171" t="e">
        <f>CONCATENATE(B1171,#REF!,C1171,D1171,E1171,#REF!)</f>
        <v>#REF!</v>
      </c>
      <c r="N1171" s="12" t="s">
        <v>1602</v>
      </c>
      <c r="O1171" s="13" t="str">
        <f>IFERROR(IF(C1171="","",VLOOKUP(TRIM(C1171),[12]Ñ!$A$1:$B$43,2,FALSE)),TRIM(C1171))</f>
        <v>AGUILAR</v>
      </c>
      <c r="P1171" s="13" t="str">
        <f>IFERROR(IF(D1171="","",VLOOKUP(TRIM(D1171),[12]Ñ!$A$1:$B$43,2,FALSE)),TRIM(D1171))</f>
        <v>ALFARO</v>
      </c>
      <c r="Q1171" s="14" t="str">
        <f>A1171</f>
        <v>2206</v>
      </c>
      <c r="R1171" s="15" t="str">
        <f t="shared" si="17"/>
        <v>JOSE FRUTOSO AGUILAR ALFARO</v>
      </c>
      <c r="S1171" s="16" t="str">
        <f>CONCATENATE("APOYO A PEQUEÑOS PRODUCTORES AFECTADOS POR SINIESTROS AGROPECUARIOS (PAPPASA) 2023 - MUNICIPIO: ",B1171,".")</f>
        <v>APOYO A PEQUEÑOS PRODUCTORES AFECTADOS POR SINIESTROS AGROPECUARIOS (PAPPASA) 2023 - MUNICIPIO: VILLA DE ARISTA.</v>
      </c>
    </row>
    <row r="1172" spans="1:19" ht="21" customHeight="1" x14ac:dyDescent="0.25">
      <c r="A1172" s="4" t="s">
        <v>1921</v>
      </c>
      <c r="B1172" s="5" t="s">
        <v>1886</v>
      </c>
      <c r="C1172" s="6" t="s">
        <v>98</v>
      </c>
      <c r="D1172" s="6" t="s">
        <v>1603</v>
      </c>
      <c r="E1172" s="6" t="s">
        <v>1922</v>
      </c>
      <c r="F1172" s="7">
        <v>9</v>
      </c>
      <c r="G1172" s="8">
        <f t="shared" si="18"/>
        <v>2250</v>
      </c>
      <c r="H1172" s="10"/>
      <c r="I1172" s="17">
        <v>1</v>
      </c>
      <c r="J1172" s="17" t="s">
        <v>1601</v>
      </c>
      <c r="K1172" s="11">
        <v>45278</v>
      </c>
      <c r="L1172" s="11"/>
      <c r="M1172" t="e">
        <f>CONCATENATE(B1172,#REF!,C1172,D1172,E1172,#REF!)</f>
        <v>#REF!</v>
      </c>
      <c r="N1172" s="12" t="s">
        <v>1602</v>
      </c>
      <c r="O1172" s="13" t="str">
        <f>IFERROR(IF(C1172="","",VLOOKUP(TRIM(C1172),[12]Ñ!$A$1:$B$43,2,FALSE)),TRIM(C1172))</f>
        <v>AGUILAR</v>
      </c>
      <c r="P1172" s="13" t="str">
        <f>IFERROR(IF(D1172="","",VLOOKUP(TRIM(D1172),[12]Ñ!$A$1:$B$43,2,FALSE)),TRIM(D1172))</f>
        <v>PUENTE</v>
      </c>
      <c r="Q1172" s="14" t="str">
        <f>A1172</f>
        <v>2207</v>
      </c>
      <c r="R1172" s="15" t="str">
        <f t="shared" si="17"/>
        <v>ELVIRA AGUILAR PUENTE</v>
      </c>
      <c r="S1172" s="16" t="str">
        <f>CONCATENATE("APOYO A PEQUEÑOS PRODUCTORES AFECTADOS POR SINIESTROS AGROPECUARIOS (PAPPASA) 2023 - MUNICIPIO: ",B1172,".")</f>
        <v>APOYO A PEQUEÑOS PRODUCTORES AFECTADOS POR SINIESTROS AGROPECUARIOS (PAPPASA) 2023 - MUNICIPIO: VILLA DE ARISTA.</v>
      </c>
    </row>
    <row r="1173" spans="1:19" ht="21" customHeight="1" x14ac:dyDescent="0.25">
      <c r="A1173" s="4" t="s">
        <v>1923</v>
      </c>
      <c r="B1173" s="5" t="s">
        <v>1886</v>
      </c>
      <c r="C1173" s="6" t="s">
        <v>12</v>
      </c>
      <c r="D1173" s="6" t="s">
        <v>1924</v>
      </c>
      <c r="E1173" s="6" t="s">
        <v>1715</v>
      </c>
      <c r="F1173" s="7">
        <v>28</v>
      </c>
      <c r="G1173" s="8">
        <f t="shared" si="18"/>
        <v>7000</v>
      </c>
      <c r="H1173" s="10"/>
      <c r="I1173" s="17">
        <v>1</v>
      </c>
      <c r="J1173" s="17" t="s">
        <v>1601</v>
      </c>
      <c r="K1173" s="11">
        <v>45278</v>
      </c>
      <c r="L1173" s="11"/>
      <c r="M1173" t="e">
        <f>CONCATENATE(B1173,#REF!,C1173,D1173,E1173,#REF!)</f>
        <v>#REF!</v>
      </c>
      <c r="N1173" s="12" t="s">
        <v>1602</v>
      </c>
      <c r="O1173" s="13" t="str">
        <f>IFERROR(IF(C1173="","",VLOOKUP(TRIM(C1173),[12]Ñ!$A$1:$B$43,2,FALSE)),TRIM(C1173))</f>
        <v>GOMEZ</v>
      </c>
      <c r="P1173" s="13" t="str">
        <f>IFERROR(IF(D1173="","",VLOOKUP(TRIM(D1173),[12]Ñ!$A$1:$B$43,2,FALSE)),TRIM(D1173))</f>
        <v>LIMON</v>
      </c>
      <c r="Q1173" s="14" t="str">
        <f>A1173</f>
        <v>2208</v>
      </c>
      <c r="R1173" s="15" t="str">
        <f t="shared" si="17"/>
        <v>LEON GOMEZ LIMON</v>
      </c>
      <c r="S1173" s="16" t="str">
        <f>CONCATENATE("APOYO A PEQUEÑOS PRODUCTORES AFECTADOS POR SINIESTROS AGROPECUARIOS (PAPPASA) 2023 - MUNICIPIO: ",B1173,".")</f>
        <v>APOYO A PEQUEÑOS PRODUCTORES AFECTADOS POR SINIESTROS AGROPECUARIOS (PAPPASA) 2023 - MUNICIPIO: VILLA DE ARISTA.</v>
      </c>
    </row>
    <row r="1174" spans="1:19" ht="21" customHeight="1" x14ac:dyDescent="0.25">
      <c r="A1174" s="4" t="s">
        <v>1925</v>
      </c>
      <c r="B1174" s="5" t="s">
        <v>1886</v>
      </c>
      <c r="C1174" s="6" t="s">
        <v>99</v>
      </c>
      <c r="D1174" s="6" t="s">
        <v>1897</v>
      </c>
      <c r="E1174" s="6" t="s">
        <v>81</v>
      </c>
      <c r="F1174" s="7">
        <v>3</v>
      </c>
      <c r="G1174" s="8">
        <f t="shared" si="18"/>
        <v>750</v>
      </c>
      <c r="H1174" s="10"/>
      <c r="I1174" s="17">
        <v>1</v>
      </c>
      <c r="J1174" s="17" t="s">
        <v>1601</v>
      </c>
      <c r="K1174" s="11">
        <v>45278</v>
      </c>
      <c r="L1174" s="11"/>
      <c r="M1174" t="e">
        <f>CONCATENATE(B1174,#REF!,C1174,D1174,E1174,#REF!)</f>
        <v>#REF!</v>
      </c>
      <c r="N1174" s="12" t="s">
        <v>1602</v>
      </c>
      <c r="O1174" s="13" t="str">
        <f>IFERROR(IF(C1174="","",VLOOKUP(TRIM(C1174),[12]Ñ!$A$1:$B$43,2,FALSE)),TRIM(C1174))</f>
        <v>TORRES</v>
      </c>
      <c r="P1174" s="13" t="str">
        <f>IFERROR(IF(D1174="","",VLOOKUP(TRIM(D1174),[12]Ñ!$A$1:$B$43,2,FALSE)),TRIM(D1174))</f>
        <v>VIERA</v>
      </c>
      <c r="Q1174" s="14" t="str">
        <f>A1174</f>
        <v>2209</v>
      </c>
      <c r="R1174" s="15" t="str">
        <f t="shared" si="17"/>
        <v>FRANCISCO TORRES VIERA</v>
      </c>
      <c r="S1174" s="16" t="str">
        <f>CONCATENATE("APOYO A PEQUEÑOS PRODUCTORES AFECTADOS POR SINIESTROS AGROPECUARIOS (PAPPASA) 2023 - MUNICIPIO: ",B1174,".")</f>
        <v>APOYO A PEQUEÑOS PRODUCTORES AFECTADOS POR SINIESTROS AGROPECUARIOS (PAPPASA) 2023 - MUNICIPIO: VILLA DE ARISTA.</v>
      </c>
    </row>
    <row r="1175" spans="1:19" ht="21" customHeight="1" x14ac:dyDescent="0.25">
      <c r="A1175" s="4" t="s">
        <v>1926</v>
      </c>
      <c r="B1175" s="5" t="s">
        <v>1886</v>
      </c>
      <c r="C1175" s="6" t="s">
        <v>1694</v>
      </c>
      <c r="D1175" s="6" t="s">
        <v>276</v>
      </c>
      <c r="E1175" s="6" t="s">
        <v>1927</v>
      </c>
      <c r="F1175" s="7">
        <v>7</v>
      </c>
      <c r="G1175" s="8">
        <f t="shared" si="18"/>
        <v>1750</v>
      </c>
      <c r="H1175" s="10"/>
      <c r="I1175" s="17">
        <v>1</v>
      </c>
      <c r="J1175" s="17" t="s">
        <v>1601</v>
      </c>
      <c r="K1175" s="11">
        <v>45278</v>
      </c>
      <c r="L1175" s="11"/>
      <c r="M1175" t="e">
        <f>CONCATENATE(B1175,#REF!,C1175,D1175,E1175,#REF!)</f>
        <v>#REF!</v>
      </c>
      <c r="N1175" s="12" t="s">
        <v>1602</v>
      </c>
      <c r="O1175" s="13" t="str">
        <f>IFERROR(IF(C1175="","",VLOOKUP(TRIM(C1175),[12]Ñ!$A$1:$B$43,2,FALSE)),TRIM(C1175))</f>
        <v>VALERIO</v>
      </c>
      <c r="P1175" s="13" t="str">
        <f>IFERROR(IF(D1175="","",VLOOKUP(TRIM(D1175),[12]Ñ!$A$1:$B$43,2,FALSE)),TRIM(D1175))</f>
        <v>TRUJILLO</v>
      </c>
      <c r="Q1175" s="14" t="str">
        <f>A1175</f>
        <v>2210</v>
      </c>
      <c r="R1175" s="15" t="str">
        <f t="shared" si="17"/>
        <v>JUAN DAVID VALERIO TRUJILLO</v>
      </c>
      <c r="S1175" s="16" t="str">
        <f>CONCATENATE("APOYO A PEQUEÑOS PRODUCTORES AFECTADOS POR SINIESTROS AGROPECUARIOS (PAPPASA) 2023 - MUNICIPIO: ",B1175,".")</f>
        <v>APOYO A PEQUEÑOS PRODUCTORES AFECTADOS POR SINIESTROS AGROPECUARIOS (PAPPASA) 2023 - MUNICIPIO: VILLA DE ARISTA.</v>
      </c>
    </row>
    <row r="1176" spans="1:19" ht="21" customHeight="1" x14ac:dyDescent="0.25">
      <c r="A1176" s="4" t="s">
        <v>1928</v>
      </c>
      <c r="B1176" s="5" t="s">
        <v>1929</v>
      </c>
      <c r="C1176" s="6" t="s">
        <v>1930</v>
      </c>
      <c r="D1176" s="6" t="s">
        <v>364</v>
      </c>
      <c r="E1176" s="6" t="s">
        <v>279</v>
      </c>
      <c r="F1176" s="7">
        <v>30</v>
      </c>
      <c r="G1176" s="8">
        <f t="shared" si="18"/>
        <v>7500</v>
      </c>
      <c r="H1176" s="10"/>
      <c r="I1176" s="17">
        <v>1</v>
      </c>
      <c r="J1176" s="17" t="s">
        <v>1601</v>
      </c>
      <c r="K1176" s="11">
        <v>45278</v>
      </c>
      <c r="L1176" s="11"/>
      <c r="M1176" t="e">
        <f>CONCATENATE(B1176,#REF!,C1176,D1176,E1176,#REF!)</f>
        <v>#REF!</v>
      </c>
      <c r="N1176" s="12" t="s">
        <v>1602</v>
      </c>
      <c r="O1176" s="13" t="str">
        <f>IFERROR(IF(C1176="","",VLOOKUP(TRIM(C1176),[13]Ñ!$A$1:$B$43,2,FALSE)),TRIM(C1176))</f>
        <v>MACIAS</v>
      </c>
      <c r="P1176" s="13" t="str">
        <f>IFERROR(IF(D1176="","",VLOOKUP(TRIM(D1176),[13]Ñ!$A$1:$B$43,2,FALSE)),TRIM(D1176))</f>
        <v>GALLEGOS</v>
      </c>
      <c r="Q1176" s="14" t="str">
        <f>A1176</f>
        <v>2211</v>
      </c>
      <c r="R1176" s="15" t="str">
        <f t="shared" si="17"/>
        <v>MIGUEL ANGEL MACIAS GALLEGOS</v>
      </c>
      <c r="S1176" s="16" t="str">
        <f>CONCATENATE("APOYO A PEQUEÑOS PRODUCTORES AFECTADOS POR SINIESTROS AGROPECUARIOS (PAPPASA) 2023 - MUNICIPIO: ",B1176,".")</f>
        <v>APOYO A PEQUEÑOS PRODUCTORES AFECTADOS POR SINIESTROS AGROPECUARIOS (PAPPASA) 2023 - MUNICIPIO: VILLA DE ARRIAGA.</v>
      </c>
    </row>
    <row r="1177" spans="1:19" ht="21" customHeight="1" x14ac:dyDescent="0.25">
      <c r="A1177" s="4" t="s">
        <v>1931</v>
      </c>
      <c r="B1177" s="5" t="s">
        <v>1929</v>
      </c>
      <c r="C1177" s="6" t="s">
        <v>37</v>
      </c>
      <c r="D1177" s="6" t="s">
        <v>144</v>
      </c>
      <c r="E1177" s="6" t="s">
        <v>782</v>
      </c>
      <c r="F1177" s="7">
        <v>35</v>
      </c>
      <c r="G1177" s="8">
        <f t="shared" si="18"/>
        <v>8750</v>
      </c>
      <c r="H1177" s="10"/>
      <c r="I1177" s="17">
        <v>1</v>
      </c>
      <c r="J1177" s="17" t="s">
        <v>1601</v>
      </c>
      <c r="K1177" s="11">
        <v>45278</v>
      </c>
      <c r="L1177" s="11"/>
      <c r="M1177" t="e">
        <f>CONCATENATE(B1177,#REF!,C1177,D1177,E1177,#REF!)</f>
        <v>#REF!</v>
      </c>
      <c r="N1177" s="12" t="s">
        <v>1602</v>
      </c>
      <c r="O1177" s="13" t="str">
        <f>IFERROR(IF(C1177="","",VLOOKUP(TRIM(C1177),[13]Ñ!$A$1:$B$43,2,FALSE)),TRIM(C1177))</f>
        <v>RODRIGUEZ</v>
      </c>
      <c r="P1177" s="13" t="str">
        <f>IFERROR(IF(D1177="","",VLOOKUP(TRIM(D1177),[13]Ñ!$A$1:$B$43,2,FALSE)),TRIM(D1177))</f>
        <v>OLVERA</v>
      </c>
      <c r="Q1177" s="14" t="str">
        <f>A1177</f>
        <v>2212</v>
      </c>
      <c r="R1177" s="15" t="str">
        <f t="shared" si="17"/>
        <v>JOSE MANUEL RODRIGUEZ OLVERA</v>
      </c>
      <c r="S1177" s="16" t="str">
        <f>CONCATENATE("APOYO A PEQUEÑOS PRODUCTORES AFECTADOS POR SINIESTROS AGROPECUARIOS (PAPPASA) 2023 - MUNICIPIO: ",B1177,".")</f>
        <v>APOYO A PEQUEÑOS PRODUCTORES AFECTADOS POR SINIESTROS AGROPECUARIOS (PAPPASA) 2023 - MUNICIPIO: VILLA DE ARRIAGA.</v>
      </c>
    </row>
    <row r="1178" spans="1:19" ht="21" customHeight="1" x14ac:dyDescent="0.25">
      <c r="A1178" s="4" t="s">
        <v>1932</v>
      </c>
      <c r="B1178" s="5" t="s">
        <v>1929</v>
      </c>
      <c r="C1178" s="6" t="s">
        <v>1933</v>
      </c>
      <c r="D1178" s="6" t="s">
        <v>144</v>
      </c>
      <c r="E1178" s="6" t="s">
        <v>1934</v>
      </c>
      <c r="F1178" s="7">
        <v>26</v>
      </c>
      <c r="G1178" s="8">
        <f t="shared" si="18"/>
        <v>6500</v>
      </c>
      <c r="H1178" s="10"/>
      <c r="I1178" s="17">
        <v>1</v>
      </c>
      <c r="J1178" s="17" t="s">
        <v>1601</v>
      </c>
      <c r="K1178" s="11">
        <v>45278</v>
      </c>
      <c r="L1178" s="11"/>
      <c r="M1178" t="e">
        <f>CONCATENATE(B1178,#REF!,C1178,D1178,E1178,#REF!)</f>
        <v>#REF!</v>
      </c>
      <c r="N1178" s="12" t="s">
        <v>1602</v>
      </c>
      <c r="O1178" s="13" t="str">
        <f>IFERROR(IF(C1178="","",VLOOKUP(TRIM(C1178),[13]Ñ!$A$1:$B$43,2,FALSE)),TRIM(C1178))</f>
        <v>BRIANO</v>
      </c>
      <c r="P1178" s="13" t="str">
        <f>IFERROR(IF(D1178="","",VLOOKUP(TRIM(D1178),[13]Ñ!$A$1:$B$43,2,FALSE)),TRIM(D1178))</f>
        <v>OLVERA</v>
      </c>
      <c r="Q1178" s="14" t="str">
        <f>A1178</f>
        <v>2213</v>
      </c>
      <c r="R1178" s="15" t="str">
        <f t="shared" si="17"/>
        <v>MARTA LILIA BRIANO OLVERA</v>
      </c>
      <c r="S1178" s="16" t="str">
        <f>CONCATENATE("APOYO A PEQUEÑOS PRODUCTORES AFECTADOS POR SINIESTROS AGROPECUARIOS (PAPPASA) 2023 - MUNICIPIO: ",B1178,".")</f>
        <v>APOYO A PEQUEÑOS PRODUCTORES AFECTADOS POR SINIESTROS AGROPECUARIOS (PAPPASA) 2023 - MUNICIPIO: VILLA DE ARRIAGA.</v>
      </c>
    </row>
    <row r="1179" spans="1:19" ht="21" customHeight="1" x14ac:dyDescent="0.25">
      <c r="A1179" s="4" t="s">
        <v>1935</v>
      </c>
      <c r="B1179" s="5" t="s">
        <v>1929</v>
      </c>
      <c r="C1179" s="6" t="s">
        <v>37</v>
      </c>
      <c r="D1179" s="6" t="s">
        <v>635</v>
      </c>
      <c r="E1179" s="6" t="s">
        <v>1936</v>
      </c>
      <c r="F1179" s="7">
        <v>10</v>
      </c>
      <c r="G1179" s="8">
        <f t="shared" si="18"/>
        <v>2500</v>
      </c>
      <c r="H1179" s="10"/>
      <c r="I1179" s="17">
        <v>1</v>
      </c>
      <c r="J1179" s="17" t="s">
        <v>1601</v>
      </c>
      <c r="K1179" s="11">
        <v>45278</v>
      </c>
      <c r="L1179" s="11"/>
      <c r="M1179" t="e">
        <f>CONCATENATE(B1179,#REF!,C1179,D1179,E1179,#REF!)</f>
        <v>#REF!</v>
      </c>
      <c r="N1179" s="12" t="s">
        <v>1602</v>
      </c>
      <c r="O1179" s="13" t="str">
        <f>IFERROR(IF(C1179="","",VLOOKUP(TRIM(C1179),[13]Ñ!$A$1:$B$43,2,FALSE)),TRIM(C1179))</f>
        <v>RODRIGUEZ</v>
      </c>
      <c r="P1179" s="13" t="str">
        <f>IFERROR(IF(D1179="","",VLOOKUP(TRIM(D1179),[13]Ñ!$A$1:$B$43,2,FALSE)),TRIM(D1179))</f>
        <v>MARQUEZ</v>
      </c>
      <c r="Q1179" s="14" t="str">
        <f>A1179</f>
        <v>2214</v>
      </c>
      <c r="R1179" s="15" t="str">
        <f t="shared" si="17"/>
        <v>J CRESCENCIO RODRIGUEZ MARQUEZ</v>
      </c>
      <c r="S1179" s="16" t="str">
        <f>CONCATENATE("APOYO A PEQUEÑOS PRODUCTORES AFECTADOS POR SINIESTROS AGROPECUARIOS (PAPPASA) 2023 - MUNICIPIO: ",B1179,".")</f>
        <v>APOYO A PEQUEÑOS PRODUCTORES AFECTADOS POR SINIESTROS AGROPECUARIOS (PAPPASA) 2023 - MUNICIPIO: VILLA DE ARRIAGA.</v>
      </c>
    </row>
    <row r="1180" spans="1:19" ht="21" customHeight="1" x14ac:dyDescent="0.25">
      <c r="A1180" s="4" t="s">
        <v>1937</v>
      </c>
      <c r="B1180" s="5" t="s">
        <v>1929</v>
      </c>
      <c r="C1180" s="6" t="s">
        <v>162</v>
      </c>
      <c r="D1180" s="6" t="s">
        <v>671</v>
      </c>
      <c r="E1180" s="6" t="s">
        <v>73</v>
      </c>
      <c r="F1180" s="7">
        <v>15</v>
      </c>
      <c r="G1180" s="8">
        <f t="shared" si="18"/>
        <v>3750</v>
      </c>
      <c r="H1180" s="10"/>
      <c r="I1180" s="17">
        <v>1</v>
      </c>
      <c r="J1180" s="17" t="s">
        <v>1601</v>
      </c>
      <c r="K1180" s="11">
        <v>45278</v>
      </c>
      <c r="L1180" s="11"/>
      <c r="M1180" t="e">
        <f>CONCATENATE(B1180,#REF!,C1180,D1180,E1180,#REF!)</f>
        <v>#REF!</v>
      </c>
      <c r="N1180" s="12" t="s">
        <v>1602</v>
      </c>
      <c r="O1180" s="13" t="str">
        <f>IFERROR(IF(C1180="","",VLOOKUP(TRIM(C1180),[13]Ñ!$A$1:$B$43,2,FALSE)),TRIM(C1180))</f>
        <v>LOPEZ</v>
      </c>
      <c r="P1180" s="13" t="str">
        <f>IFERROR(IF(D1180="","",VLOOKUP(TRIM(D1180),[13]Ñ!$A$1:$B$43,2,FALSE)),TRIM(D1180))</f>
        <v>CONTRERAS</v>
      </c>
      <c r="Q1180" s="14" t="str">
        <f>A1180</f>
        <v>2215</v>
      </c>
      <c r="R1180" s="15" t="str">
        <f t="shared" si="17"/>
        <v>ROGELIO LOPEZ CONTRERAS</v>
      </c>
      <c r="S1180" s="16" t="str">
        <f>CONCATENATE("APOYO A PEQUEÑOS PRODUCTORES AFECTADOS POR SINIESTROS AGROPECUARIOS (PAPPASA) 2023 - MUNICIPIO: ",B1180,".")</f>
        <v>APOYO A PEQUEÑOS PRODUCTORES AFECTADOS POR SINIESTROS AGROPECUARIOS (PAPPASA) 2023 - MUNICIPIO: VILLA DE ARRIAGA.</v>
      </c>
    </row>
    <row r="1181" spans="1:19" ht="21" customHeight="1" x14ac:dyDescent="0.25">
      <c r="A1181" s="4" t="s">
        <v>1938</v>
      </c>
      <c r="B1181" s="5" t="s">
        <v>1929</v>
      </c>
      <c r="C1181" s="6" t="s">
        <v>99</v>
      </c>
      <c r="D1181" s="6" t="s">
        <v>1630</v>
      </c>
      <c r="E1181" s="6" t="s">
        <v>1830</v>
      </c>
      <c r="F1181" s="7">
        <v>29</v>
      </c>
      <c r="G1181" s="8">
        <f t="shared" si="18"/>
        <v>7250</v>
      </c>
      <c r="H1181" s="10"/>
      <c r="I1181" s="17">
        <v>1</v>
      </c>
      <c r="J1181" s="17" t="s">
        <v>1601</v>
      </c>
      <c r="K1181" s="11">
        <v>45278</v>
      </c>
      <c r="L1181" s="11"/>
      <c r="M1181" t="e">
        <f>CONCATENATE(B1181,#REF!,C1181,D1181,E1181,#REF!)</f>
        <v>#REF!</v>
      </c>
      <c r="N1181" s="12" t="s">
        <v>1602</v>
      </c>
      <c r="O1181" s="13" t="str">
        <f>IFERROR(IF(C1181="","",VLOOKUP(TRIM(C1181),[13]Ñ!$A$1:$B$43,2,FALSE)),TRIM(C1181))</f>
        <v>TORRES</v>
      </c>
      <c r="P1181" s="13" t="str">
        <f>IFERROR(IF(D1181="","",VLOOKUP(TRIM(D1181),[13]Ñ!$A$1:$B$43,2,FALSE)),TRIM(D1181))</f>
        <v>SANDOVAL</v>
      </c>
      <c r="Q1181" s="14" t="str">
        <f>A1181</f>
        <v>2216</v>
      </c>
      <c r="R1181" s="15" t="str">
        <f t="shared" si="17"/>
        <v>GUILLERMO TORRES SANDOVAL</v>
      </c>
      <c r="S1181" s="16" t="str">
        <f>CONCATENATE("APOYO A PEQUEÑOS PRODUCTORES AFECTADOS POR SINIESTROS AGROPECUARIOS (PAPPASA) 2023 - MUNICIPIO: ",B1181,".")</f>
        <v>APOYO A PEQUEÑOS PRODUCTORES AFECTADOS POR SINIESTROS AGROPECUARIOS (PAPPASA) 2023 - MUNICIPIO: VILLA DE ARRIAGA.</v>
      </c>
    </row>
    <row r="1182" spans="1:19" ht="21" customHeight="1" x14ac:dyDescent="0.25">
      <c r="A1182" s="4" t="s">
        <v>1939</v>
      </c>
      <c r="B1182" s="5" t="s">
        <v>1929</v>
      </c>
      <c r="C1182" s="6" t="s">
        <v>1930</v>
      </c>
      <c r="D1182" s="6" t="s">
        <v>162</v>
      </c>
      <c r="E1182" s="6" t="s">
        <v>279</v>
      </c>
      <c r="F1182" s="7">
        <v>42</v>
      </c>
      <c r="G1182" s="8">
        <f t="shared" si="18"/>
        <v>10500</v>
      </c>
      <c r="H1182" s="10"/>
      <c r="I1182" s="17">
        <v>1</v>
      </c>
      <c r="J1182" s="17" t="s">
        <v>1601</v>
      </c>
      <c r="K1182" s="11">
        <v>45278</v>
      </c>
      <c r="L1182" s="11"/>
      <c r="M1182" t="e">
        <f>CONCATENATE(B1182,#REF!,C1182,D1182,E1182,#REF!)</f>
        <v>#REF!</v>
      </c>
      <c r="N1182" s="12" t="s">
        <v>1602</v>
      </c>
      <c r="O1182" s="13" t="str">
        <f>IFERROR(IF(C1182="","",VLOOKUP(TRIM(C1182),[13]Ñ!$A$1:$B$43,2,FALSE)),TRIM(C1182))</f>
        <v>MACIAS</v>
      </c>
      <c r="P1182" s="13" t="str">
        <f>IFERROR(IF(D1182="","",VLOOKUP(TRIM(D1182),[13]Ñ!$A$1:$B$43,2,FALSE)),TRIM(D1182))</f>
        <v>LOPEZ</v>
      </c>
      <c r="Q1182" s="14" t="str">
        <f>A1182</f>
        <v>2217</v>
      </c>
      <c r="R1182" s="15" t="str">
        <f t="shared" ref="R1182:R1245" si="19">CONCATENATE(E1182," ",C1182," ",D1182)</f>
        <v>MIGUEL ANGEL MACIAS LOPEZ</v>
      </c>
      <c r="S1182" s="16" t="str">
        <f>CONCATENATE("APOYO A PEQUEÑOS PRODUCTORES AFECTADOS POR SINIESTROS AGROPECUARIOS (PAPPASA) 2023 - MUNICIPIO: ",B1182,".")</f>
        <v>APOYO A PEQUEÑOS PRODUCTORES AFECTADOS POR SINIESTROS AGROPECUARIOS (PAPPASA) 2023 - MUNICIPIO: VILLA DE ARRIAGA.</v>
      </c>
    </row>
    <row r="1183" spans="1:19" ht="21" customHeight="1" x14ac:dyDescent="0.25">
      <c r="A1183" s="4" t="s">
        <v>1940</v>
      </c>
      <c r="B1183" s="5" t="s">
        <v>1929</v>
      </c>
      <c r="C1183" s="6" t="s">
        <v>1861</v>
      </c>
      <c r="D1183" s="6" t="s">
        <v>179</v>
      </c>
      <c r="E1183" s="6" t="s">
        <v>1941</v>
      </c>
      <c r="F1183" s="7">
        <v>50</v>
      </c>
      <c r="G1183" s="8">
        <f t="shared" si="18"/>
        <v>12500</v>
      </c>
      <c r="H1183" s="10"/>
      <c r="I1183" s="17">
        <v>1</v>
      </c>
      <c r="J1183" s="17" t="s">
        <v>1601</v>
      </c>
      <c r="K1183" s="11">
        <v>45278</v>
      </c>
      <c r="L1183" s="11"/>
      <c r="M1183" t="e">
        <f>CONCATENATE(B1183,#REF!,C1183,D1183,E1183,#REF!)</f>
        <v>#REF!</v>
      </c>
      <c r="N1183" s="12" t="s">
        <v>1602</v>
      </c>
      <c r="O1183" s="13" t="str">
        <f>IFERROR(IF(C1183="","",VLOOKUP(TRIM(C1183),[13]Ñ!$A$1:$B$43,2,FALSE)),TRIM(C1183))</f>
        <v>MONTANTE</v>
      </c>
      <c r="P1183" s="13" t="str">
        <f>IFERROR(IF(D1183="","",VLOOKUP(TRIM(D1183),[13]Ñ!$A$1:$B$43,2,FALSE)),TRIM(D1183))</f>
        <v>GARCIA</v>
      </c>
      <c r="Q1183" s="14" t="str">
        <f>A1183</f>
        <v>2218</v>
      </c>
      <c r="R1183" s="15" t="str">
        <f t="shared" si="19"/>
        <v>JOSE MARGARITO MONTANTE GARCIA</v>
      </c>
      <c r="S1183" s="16" t="str">
        <f>CONCATENATE("APOYO A PEQUEÑOS PRODUCTORES AFECTADOS POR SINIESTROS AGROPECUARIOS (PAPPASA) 2023 - MUNICIPIO: ",B1183,".")</f>
        <v>APOYO A PEQUEÑOS PRODUCTORES AFECTADOS POR SINIESTROS AGROPECUARIOS (PAPPASA) 2023 - MUNICIPIO: VILLA DE ARRIAGA.</v>
      </c>
    </row>
    <row r="1184" spans="1:19" ht="21" customHeight="1" x14ac:dyDescent="0.25">
      <c r="A1184" s="4" t="s">
        <v>1942</v>
      </c>
      <c r="B1184" s="5" t="s">
        <v>1929</v>
      </c>
      <c r="C1184" s="6" t="s">
        <v>1943</v>
      </c>
      <c r="D1184" s="6" t="s">
        <v>1944</v>
      </c>
      <c r="E1184" s="6" t="s">
        <v>495</v>
      </c>
      <c r="F1184" s="7">
        <v>21</v>
      </c>
      <c r="G1184" s="8">
        <f t="shared" ref="G1184:G1247" si="20">F1184*250</f>
        <v>5250</v>
      </c>
      <c r="H1184" s="10"/>
      <c r="I1184" s="17">
        <v>1</v>
      </c>
      <c r="J1184" s="17" t="s">
        <v>1601</v>
      </c>
      <c r="K1184" s="11">
        <v>45278</v>
      </c>
      <c r="L1184" s="11"/>
      <c r="M1184" t="e">
        <f>CONCATENATE(B1184,#REF!,C1184,D1184,E1184,#REF!)</f>
        <v>#REF!</v>
      </c>
      <c r="N1184" s="12" t="s">
        <v>1602</v>
      </c>
      <c r="O1184" s="13" t="str">
        <f>IFERROR(IF(C1184="","",VLOOKUP(TRIM(C1184),[13]Ñ!$A$1:$B$43,2,FALSE)),TRIM(C1184))</f>
        <v>MONTEJANO</v>
      </c>
      <c r="P1184" s="13" t="str">
        <f>IFERROR(IF(D1184="","",VLOOKUP(TRIM(D1184),[13]Ñ!$A$1:$B$43,2,FALSE)),TRIM(D1184))</f>
        <v>VELA</v>
      </c>
      <c r="Q1184" s="14" t="str">
        <f>A1184</f>
        <v>2219</v>
      </c>
      <c r="R1184" s="15" t="str">
        <f t="shared" si="19"/>
        <v>ARMANDO MONTEJANO VELA</v>
      </c>
      <c r="S1184" s="16" t="str">
        <f>CONCATENATE("APOYO A PEQUEÑOS PRODUCTORES AFECTADOS POR SINIESTROS AGROPECUARIOS (PAPPASA) 2023 - MUNICIPIO: ",B1184,".")</f>
        <v>APOYO A PEQUEÑOS PRODUCTORES AFECTADOS POR SINIESTROS AGROPECUARIOS (PAPPASA) 2023 - MUNICIPIO: VILLA DE ARRIAGA.</v>
      </c>
    </row>
    <row r="1185" spans="1:19" ht="21" customHeight="1" x14ac:dyDescent="0.25">
      <c r="A1185" s="4" t="s">
        <v>1945</v>
      </c>
      <c r="B1185" s="5" t="s">
        <v>1929</v>
      </c>
      <c r="C1185" s="6" t="s">
        <v>1205</v>
      </c>
      <c r="D1185" s="6" t="s">
        <v>1946</v>
      </c>
      <c r="E1185" s="6" t="s">
        <v>689</v>
      </c>
      <c r="F1185" s="7">
        <v>8</v>
      </c>
      <c r="G1185" s="8">
        <f t="shared" si="20"/>
        <v>2000</v>
      </c>
      <c r="H1185" s="10"/>
      <c r="I1185" s="17">
        <v>1</v>
      </c>
      <c r="J1185" s="17" t="s">
        <v>1601</v>
      </c>
      <c r="K1185" s="11">
        <v>45278</v>
      </c>
      <c r="L1185" s="11"/>
      <c r="M1185" t="e">
        <f>CONCATENATE(B1185,#REF!,C1185,D1185,E1185,#REF!)</f>
        <v>#REF!</v>
      </c>
      <c r="N1185" s="12" t="s">
        <v>1602</v>
      </c>
      <c r="O1185" s="13" t="str">
        <f>IFERROR(IF(C1185="","",VLOOKUP(TRIM(C1185),[13]Ñ!$A$1:$B$43,2,FALSE)),TRIM(C1185))</f>
        <v>JASSO</v>
      </c>
      <c r="P1185" s="13" t="str">
        <f>IFERROR(IF(D1185="","",VLOOKUP(TRIM(D1185),[13]Ñ!$A$1:$B$43,2,FALSE)),TRIM(D1185))</f>
        <v>ARAIZA</v>
      </c>
      <c r="Q1185" s="14" t="str">
        <f>A1185</f>
        <v>2220</v>
      </c>
      <c r="R1185" s="15" t="str">
        <f t="shared" si="19"/>
        <v>SERGIO JASSO ARAIZA</v>
      </c>
      <c r="S1185" s="16" t="str">
        <f>CONCATENATE("APOYO A PEQUEÑOS PRODUCTORES AFECTADOS POR SINIESTROS AGROPECUARIOS (PAPPASA) 2023 - MUNICIPIO: ",B1185,".")</f>
        <v>APOYO A PEQUEÑOS PRODUCTORES AFECTADOS POR SINIESTROS AGROPECUARIOS (PAPPASA) 2023 - MUNICIPIO: VILLA DE ARRIAGA.</v>
      </c>
    </row>
    <row r="1186" spans="1:19" ht="21" customHeight="1" x14ac:dyDescent="0.25">
      <c r="A1186" s="4" t="s">
        <v>1947</v>
      </c>
      <c r="B1186" s="5" t="s">
        <v>1929</v>
      </c>
      <c r="C1186" s="6" t="s">
        <v>1948</v>
      </c>
      <c r="D1186" s="6" t="s">
        <v>24</v>
      </c>
      <c r="E1186" s="6" t="s">
        <v>730</v>
      </c>
      <c r="F1186" s="7">
        <v>30</v>
      </c>
      <c r="G1186" s="8">
        <f t="shared" si="20"/>
        <v>7500</v>
      </c>
      <c r="H1186" s="10"/>
      <c r="I1186" s="17">
        <v>1</v>
      </c>
      <c r="J1186" s="17" t="s">
        <v>1601</v>
      </c>
      <c r="K1186" s="11">
        <v>45278</v>
      </c>
      <c r="L1186" s="11"/>
      <c r="M1186" t="e">
        <f>CONCATENATE(B1186,#REF!,C1186,D1186,E1186,#REF!)</f>
        <v>#REF!</v>
      </c>
      <c r="N1186" s="12" t="s">
        <v>1602</v>
      </c>
      <c r="O1186" s="13" t="str">
        <f>IFERROR(IF(C1186="","",VLOOKUP(TRIM(C1186),[13]Ñ!$A$1:$B$43,2,FALSE)),TRIM(C1186))</f>
        <v>LOZOYA</v>
      </c>
      <c r="P1186" s="13" t="str">
        <f>IFERROR(IF(D1186="","",VLOOKUP(TRIM(D1186),[13]Ñ!$A$1:$B$43,2,FALSE)),TRIM(D1186))</f>
        <v>CASTILLO</v>
      </c>
      <c r="Q1186" s="14" t="str">
        <f>A1186</f>
        <v>2221</v>
      </c>
      <c r="R1186" s="15" t="str">
        <f t="shared" si="19"/>
        <v>MARCELINO LOZOYA CASTILLO</v>
      </c>
      <c r="S1186" s="16" t="str">
        <f>CONCATENATE("APOYO A PEQUEÑOS PRODUCTORES AFECTADOS POR SINIESTROS AGROPECUARIOS (PAPPASA) 2023 - MUNICIPIO: ",B1186,".")</f>
        <v>APOYO A PEQUEÑOS PRODUCTORES AFECTADOS POR SINIESTROS AGROPECUARIOS (PAPPASA) 2023 - MUNICIPIO: VILLA DE ARRIAGA.</v>
      </c>
    </row>
    <row r="1187" spans="1:19" ht="21" customHeight="1" x14ac:dyDescent="0.25">
      <c r="A1187" s="4" t="s">
        <v>1949</v>
      </c>
      <c r="B1187" s="5" t="s">
        <v>1929</v>
      </c>
      <c r="C1187" s="6" t="s">
        <v>37</v>
      </c>
      <c r="D1187" s="6" t="s">
        <v>635</v>
      </c>
      <c r="E1187" s="6" t="s">
        <v>1950</v>
      </c>
      <c r="F1187" s="7">
        <v>47</v>
      </c>
      <c r="G1187" s="8">
        <f t="shared" si="20"/>
        <v>11750</v>
      </c>
      <c r="H1187" s="10"/>
      <c r="I1187" s="17">
        <v>1</v>
      </c>
      <c r="J1187" s="17" t="s">
        <v>1601</v>
      </c>
      <c r="K1187" s="11">
        <v>45278</v>
      </c>
      <c r="L1187" s="11"/>
      <c r="M1187" t="e">
        <f>CONCATENATE(B1187,#REF!,C1187,D1187,E1187,#REF!)</f>
        <v>#REF!</v>
      </c>
      <c r="N1187" s="12" t="s">
        <v>1602</v>
      </c>
      <c r="O1187" s="13" t="str">
        <f>IFERROR(IF(C1187="","",VLOOKUP(TRIM(C1187),[13]Ñ!$A$1:$B$43,2,FALSE)),TRIM(C1187))</f>
        <v>RODRIGUEZ</v>
      </c>
      <c r="P1187" s="13" t="str">
        <f>IFERROR(IF(D1187="","",VLOOKUP(TRIM(D1187),[13]Ñ!$A$1:$B$43,2,FALSE)),TRIM(D1187))</f>
        <v>MARQUEZ</v>
      </c>
      <c r="Q1187" s="14" t="str">
        <f>A1187</f>
        <v>2222</v>
      </c>
      <c r="R1187" s="15" t="str">
        <f t="shared" si="19"/>
        <v>LUIS ANTONIO RODRIGUEZ MARQUEZ</v>
      </c>
      <c r="S1187" s="16" t="str">
        <f>CONCATENATE("APOYO A PEQUEÑOS PRODUCTORES AFECTADOS POR SINIESTROS AGROPECUARIOS (PAPPASA) 2023 - MUNICIPIO: ",B1187,".")</f>
        <v>APOYO A PEQUEÑOS PRODUCTORES AFECTADOS POR SINIESTROS AGROPECUARIOS (PAPPASA) 2023 - MUNICIPIO: VILLA DE ARRIAGA.</v>
      </c>
    </row>
    <row r="1188" spans="1:19" ht="21" customHeight="1" x14ac:dyDescent="0.25">
      <c r="A1188" s="4" t="s">
        <v>1951</v>
      </c>
      <c r="B1188" s="5" t="s">
        <v>1929</v>
      </c>
      <c r="C1188" s="6" t="s">
        <v>1953</v>
      </c>
      <c r="D1188" s="6" t="s">
        <v>227</v>
      </c>
      <c r="E1188" s="6" t="s">
        <v>1954</v>
      </c>
      <c r="F1188" s="7">
        <v>21</v>
      </c>
      <c r="G1188" s="8">
        <f t="shared" si="20"/>
        <v>5250</v>
      </c>
      <c r="H1188" s="10"/>
      <c r="I1188" s="17">
        <v>1</v>
      </c>
      <c r="J1188" s="17" t="s">
        <v>1601</v>
      </c>
      <c r="K1188" s="11">
        <v>45278</v>
      </c>
      <c r="L1188" s="11"/>
      <c r="M1188" t="e">
        <f>CONCATENATE(B1188,#REF!,C1188,D1188,E1188,#REF!)</f>
        <v>#REF!</v>
      </c>
      <c r="N1188" s="12" t="s">
        <v>1602</v>
      </c>
      <c r="O1188" s="13" t="str">
        <f>IFERROR(IF(C1188="","",VLOOKUP(TRIM(C1188),[13]Ñ!$A$1:$B$43,2,FALSE)),TRIM(C1188))</f>
        <v>BRAVO</v>
      </c>
      <c r="P1188" s="13" t="str">
        <f>IFERROR(IF(D1188="","",VLOOKUP(TRIM(D1188),[13]Ñ!$A$1:$B$43,2,FALSE)),TRIM(D1188))</f>
        <v>MORENO</v>
      </c>
      <c r="Q1188" s="14" t="str">
        <f>A1188</f>
        <v>2223</v>
      </c>
      <c r="R1188" s="15" t="str">
        <f t="shared" si="19"/>
        <v>MARIA CRUZ BRAVO MORENO</v>
      </c>
      <c r="S1188" s="16" t="str">
        <f>CONCATENATE("APOYO A PEQUEÑOS PRODUCTORES AFECTADOS POR SINIESTROS AGROPECUARIOS (PAPPASA) 2023 - MUNICIPIO: ",B1188,".")</f>
        <v>APOYO A PEQUEÑOS PRODUCTORES AFECTADOS POR SINIESTROS AGROPECUARIOS (PAPPASA) 2023 - MUNICIPIO: VILLA DE ARRIAGA.</v>
      </c>
    </row>
    <row r="1189" spans="1:19" ht="21" customHeight="1" x14ac:dyDescent="0.25">
      <c r="A1189" s="4" t="s">
        <v>1955</v>
      </c>
      <c r="B1189" s="5" t="s">
        <v>1929</v>
      </c>
      <c r="C1189" s="6" t="s">
        <v>162</v>
      </c>
      <c r="D1189" s="6" t="s">
        <v>21</v>
      </c>
      <c r="E1189" s="6" t="s">
        <v>197</v>
      </c>
      <c r="F1189" s="7">
        <v>50</v>
      </c>
      <c r="G1189" s="8">
        <f t="shared" si="20"/>
        <v>12500</v>
      </c>
      <c r="H1189" s="10"/>
      <c r="I1189" s="17">
        <v>1</v>
      </c>
      <c r="J1189" s="17" t="s">
        <v>1601</v>
      </c>
      <c r="K1189" s="11">
        <v>45278</v>
      </c>
      <c r="L1189" s="11"/>
      <c r="M1189" t="e">
        <f>CONCATENATE(B1189,#REF!,C1189,D1189,E1189,#REF!)</f>
        <v>#REF!</v>
      </c>
      <c r="N1189" s="12" t="s">
        <v>1602</v>
      </c>
      <c r="O1189" s="13" t="str">
        <f>IFERROR(IF(C1189="","",VLOOKUP(TRIM(C1189),[13]Ñ!$A$1:$B$43,2,FALSE)),TRIM(C1189))</f>
        <v>LOPEZ</v>
      </c>
      <c r="P1189" s="13" t="str">
        <f>IFERROR(IF(D1189="","",VLOOKUP(TRIM(D1189),[13]Ñ!$A$1:$B$43,2,FALSE)),TRIM(D1189))</f>
        <v>MARTINEZ</v>
      </c>
      <c r="Q1189" s="14" t="str">
        <f>A1189</f>
        <v>2224</v>
      </c>
      <c r="R1189" s="15" t="str">
        <f t="shared" si="19"/>
        <v>LUIS LOPEZ MARTINEZ</v>
      </c>
      <c r="S1189" s="16" t="str">
        <f>CONCATENATE("APOYO A PEQUEÑOS PRODUCTORES AFECTADOS POR SINIESTROS AGROPECUARIOS (PAPPASA) 2023 - MUNICIPIO: ",B1189,".")</f>
        <v>APOYO A PEQUEÑOS PRODUCTORES AFECTADOS POR SINIESTROS AGROPECUARIOS (PAPPASA) 2023 - MUNICIPIO: VILLA DE ARRIAGA.</v>
      </c>
    </row>
    <row r="1190" spans="1:19" ht="21" customHeight="1" x14ac:dyDescent="0.25">
      <c r="A1190" s="4" t="s">
        <v>1956</v>
      </c>
      <c r="B1190" s="5" t="s">
        <v>1929</v>
      </c>
      <c r="C1190" s="6" t="s">
        <v>223</v>
      </c>
      <c r="D1190" s="6" t="s">
        <v>59</v>
      </c>
      <c r="E1190" s="6" t="s">
        <v>1957</v>
      </c>
      <c r="F1190" s="7">
        <v>21</v>
      </c>
      <c r="G1190" s="8">
        <f t="shared" si="20"/>
        <v>5250</v>
      </c>
      <c r="H1190" s="10"/>
      <c r="I1190" s="17">
        <v>1</v>
      </c>
      <c r="J1190" s="17" t="s">
        <v>1601</v>
      </c>
      <c r="K1190" s="11">
        <v>45278</v>
      </c>
      <c r="L1190" s="11"/>
      <c r="M1190" t="e">
        <f>CONCATENATE(B1190,#REF!,C1190,D1190,E1190,#REF!)</f>
        <v>#REF!</v>
      </c>
      <c r="N1190" s="12" t="s">
        <v>1602</v>
      </c>
      <c r="O1190" s="13" t="str">
        <f>IFERROR(IF(C1190="","",VLOOKUP(TRIM(C1190),[13]Ñ!$A$1:$B$43,2,FALSE)),TRIM(C1190))</f>
        <v>PEREZ</v>
      </c>
      <c r="P1190" s="13" t="str">
        <f>IFERROR(IF(D1190="","",VLOOKUP(TRIM(D1190),[13]Ñ!$A$1:$B$43,2,FALSE)),TRIM(D1190))</f>
        <v>HERNANDEZ</v>
      </c>
      <c r="Q1190" s="14" t="str">
        <f>A1190</f>
        <v>2225</v>
      </c>
      <c r="R1190" s="15" t="str">
        <f t="shared" si="19"/>
        <v>JORGE RICARDO PEREZ HERNANDEZ</v>
      </c>
      <c r="S1190" s="16" t="str">
        <f>CONCATENATE("APOYO A PEQUEÑOS PRODUCTORES AFECTADOS POR SINIESTROS AGROPECUARIOS (PAPPASA) 2023 - MUNICIPIO: ",B1190,".")</f>
        <v>APOYO A PEQUEÑOS PRODUCTORES AFECTADOS POR SINIESTROS AGROPECUARIOS (PAPPASA) 2023 - MUNICIPIO: VILLA DE ARRIAGA.</v>
      </c>
    </row>
    <row r="1191" spans="1:19" ht="21" customHeight="1" x14ac:dyDescent="0.25">
      <c r="A1191" s="4" t="s">
        <v>1958</v>
      </c>
      <c r="B1191" s="5" t="s">
        <v>1929</v>
      </c>
      <c r="C1191" s="6" t="s">
        <v>162</v>
      </c>
      <c r="D1191" s="6" t="s">
        <v>671</v>
      </c>
      <c r="E1191" s="6" t="s">
        <v>1959</v>
      </c>
      <c r="F1191" s="7">
        <v>17</v>
      </c>
      <c r="G1191" s="8">
        <f t="shared" si="20"/>
        <v>4250</v>
      </c>
      <c r="H1191" s="10"/>
      <c r="I1191" s="17">
        <v>1</v>
      </c>
      <c r="J1191" s="17" t="s">
        <v>1601</v>
      </c>
      <c r="K1191" s="11">
        <v>45278</v>
      </c>
      <c r="L1191" s="11"/>
      <c r="M1191" t="e">
        <f>CONCATENATE(B1191,#REF!,C1191,D1191,E1191,#REF!)</f>
        <v>#REF!</v>
      </c>
      <c r="N1191" s="12" t="s">
        <v>1602</v>
      </c>
      <c r="O1191" s="13" t="str">
        <f>IFERROR(IF(C1191="","",VLOOKUP(TRIM(C1191),[13]Ñ!$A$1:$B$43,2,FALSE)),TRIM(C1191))</f>
        <v>LOPEZ</v>
      </c>
      <c r="P1191" s="13" t="str">
        <f>IFERROR(IF(D1191="","",VLOOKUP(TRIM(D1191),[13]Ñ!$A$1:$B$43,2,FALSE)),TRIM(D1191))</f>
        <v>CONTRERAS</v>
      </c>
      <c r="Q1191" s="14" t="str">
        <f>A1191</f>
        <v>2226</v>
      </c>
      <c r="R1191" s="15" t="str">
        <f t="shared" si="19"/>
        <v>EDUARDO DANIEL LOPEZ CONTRERAS</v>
      </c>
      <c r="S1191" s="16" t="str">
        <f>CONCATENATE("APOYO A PEQUEÑOS PRODUCTORES AFECTADOS POR SINIESTROS AGROPECUARIOS (PAPPASA) 2023 - MUNICIPIO: ",B1191,".")</f>
        <v>APOYO A PEQUEÑOS PRODUCTORES AFECTADOS POR SINIESTROS AGROPECUARIOS (PAPPASA) 2023 - MUNICIPIO: VILLA DE ARRIAGA.</v>
      </c>
    </row>
    <row r="1192" spans="1:19" ht="21" customHeight="1" x14ac:dyDescent="0.25">
      <c r="A1192" s="4" t="s">
        <v>1960</v>
      </c>
      <c r="B1192" s="5" t="s">
        <v>1929</v>
      </c>
      <c r="C1192" s="6" t="s">
        <v>223</v>
      </c>
      <c r="D1192" s="6" t="s">
        <v>563</v>
      </c>
      <c r="E1192" s="6" t="s">
        <v>1961</v>
      </c>
      <c r="F1192" s="7">
        <v>50</v>
      </c>
      <c r="G1192" s="8">
        <f t="shared" si="20"/>
        <v>12500</v>
      </c>
      <c r="H1192" s="10"/>
      <c r="I1192" s="17">
        <v>1</v>
      </c>
      <c r="J1192" s="17" t="s">
        <v>1601</v>
      </c>
      <c r="K1192" s="11">
        <v>45278</v>
      </c>
      <c r="L1192" s="11"/>
      <c r="M1192" t="e">
        <f>CONCATENATE(B1192,#REF!,C1192,D1192,E1192,#REF!)</f>
        <v>#REF!</v>
      </c>
      <c r="N1192" s="12" t="s">
        <v>1602</v>
      </c>
      <c r="O1192" s="13" t="str">
        <f>IFERROR(IF(C1192="","",VLOOKUP(TRIM(C1192),[13]Ñ!$A$1:$B$43,2,FALSE)),TRIM(C1192))</f>
        <v>PEREZ</v>
      </c>
      <c r="P1192" s="13" t="str">
        <f>IFERROR(IF(D1192="","",VLOOKUP(TRIM(D1192),[13]Ñ!$A$1:$B$43,2,FALSE)),TRIM(D1192))</f>
        <v>MEJIA</v>
      </c>
      <c r="Q1192" s="14" t="str">
        <f>A1192</f>
        <v>2227</v>
      </c>
      <c r="R1192" s="15" t="str">
        <f t="shared" si="19"/>
        <v>JESUS ALEJANDRO PEREZ MEJIA</v>
      </c>
      <c r="S1192" s="16" t="str">
        <f>CONCATENATE("APOYO A PEQUEÑOS PRODUCTORES AFECTADOS POR SINIESTROS AGROPECUARIOS (PAPPASA) 2023 - MUNICIPIO: ",B1192,".")</f>
        <v>APOYO A PEQUEÑOS PRODUCTORES AFECTADOS POR SINIESTROS AGROPECUARIOS (PAPPASA) 2023 - MUNICIPIO: VILLA DE ARRIAGA.</v>
      </c>
    </row>
    <row r="1193" spans="1:19" ht="21" customHeight="1" x14ac:dyDescent="0.25">
      <c r="A1193" s="4" t="s">
        <v>1962</v>
      </c>
      <c r="B1193" s="5" t="s">
        <v>1929</v>
      </c>
      <c r="C1193" s="6" t="s">
        <v>1963</v>
      </c>
      <c r="D1193" s="6" t="s">
        <v>21</v>
      </c>
      <c r="E1193" s="6" t="s">
        <v>113</v>
      </c>
      <c r="F1193" s="7">
        <v>50</v>
      </c>
      <c r="G1193" s="8">
        <f t="shared" si="20"/>
        <v>12500</v>
      </c>
      <c r="H1193" s="10"/>
      <c r="I1193" s="17">
        <v>1</v>
      </c>
      <c r="J1193" s="17" t="s">
        <v>1601</v>
      </c>
      <c r="K1193" s="11">
        <v>45278</v>
      </c>
      <c r="L1193" s="11"/>
      <c r="M1193" t="e">
        <f>CONCATENATE(B1193,#REF!,C1193,D1193,E1193,#REF!)</f>
        <v>#REF!</v>
      </c>
      <c r="N1193" s="12" t="s">
        <v>1602</v>
      </c>
      <c r="O1193" s="13" t="str">
        <f>IFERROR(IF(C1193="","",VLOOKUP(TRIM(C1193),[13]Ñ!$A$1:$B$43,2,FALSE)),TRIM(C1193))</f>
        <v>AMAYA</v>
      </c>
      <c r="P1193" s="13" t="str">
        <f>IFERROR(IF(D1193="","",VLOOKUP(TRIM(D1193),[13]Ñ!$A$1:$B$43,2,FALSE)),TRIM(D1193))</f>
        <v>MARTINEZ</v>
      </c>
      <c r="Q1193" s="14" t="str">
        <f>A1193</f>
        <v>2228</v>
      </c>
      <c r="R1193" s="15" t="str">
        <f t="shared" si="19"/>
        <v>J JESUS AMAYA MARTINEZ</v>
      </c>
      <c r="S1193" s="16" t="str">
        <f>CONCATENATE("APOYO A PEQUEÑOS PRODUCTORES AFECTADOS POR SINIESTROS AGROPECUARIOS (PAPPASA) 2023 - MUNICIPIO: ",B1193,".")</f>
        <v>APOYO A PEQUEÑOS PRODUCTORES AFECTADOS POR SINIESTROS AGROPECUARIOS (PAPPASA) 2023 - MUNICIPIO: VILLA DE ARRIAGA.</v>
      </c>
    </row>
    <row r="1194" spans="1:19" ht="21" customHeight="1" x14ac:dyDescent="0.25">
      <c r="A1194" s="4" t="s">
        <v>1964</v>
      </c>
      <c r="B1194" s="5" t="s">
        <v>1929</v>
      </c>
      <c r="C1194" s="6" t="s">
        <v>1965</v>
      </c>
      <c r="D1194" s="6" t="s">
        <v>1930</v>
      </c>
      <c r="E1194" s="6" t="s">
        <v>1966</v>
      </c>
      <c r="F1194" s="7">
        <v>50</v>
      </c>
      <c r="G1194" s="8">
        <f t="shared" si="20"/>
        <v>12500</v>
      </c>
      <c r="H1194" s="10"/>
      <c r="I1194" s="17">
        <v>1</v>
      </c>
      <c r="J1194" s="17" t="s">
        <v>1601</v>
      </c>
      <c r="K1194" s="11">
        <v>45278</v>
      </c>
      <c r="L1194" s="11"/>
      <c r="M1194" t="e">
        <f>CONCATENATE(B1194,#REF!,C1194,D1194,E1194,#REF!)</f>
        <v>#REF!</v>
      </c>
      <c r="N1194" s="12" t="s">
        <v>1602</v>
      </c>
      <c r="O1194" s="13" t="str">
        <f>IFERROR(IF(C1194="","",VLOOKUP(TRIM(C1194),[13]Ñ!$A$1:$B$43,2,FALSE)),TRIM(C1194))</f>
        <v>ARELLANO</v>
      </c>
      <c r="P1194" s="13" t="str">
        <f>IFERROR(IF(D1194="","",VLOOKUP(TRIM(D1194),[13]Ñ!$A$1:$B$43,2,FALSE)),TRIM(D1194))</f>
        <v>MACIAS</v>
      </c>
      <c r="Q1194" s="14" t="str">
        <f>A1194</f>
        <v>2229</v>
      </c>
      <c r="R1194" s="15" t="str">
        <f t="shared" si="19"/>
        <v>ENRIQUE GERARDO ARELLANO MACIAS</v>
      </c>
      <c r="S1194" s="16" t="str">
        <f>CONCATENATE("APOYO A PEQUEÑOS PRODUCTORES AFECTADOS POR SINIESTROS AGROPECUARIOS (PAPPASA) 2023 - MUNICIPIO: ",B1194,".")</f>
        <v>APOYO A PEQUEÑOS PRODUCTORES AFECTADOS POR SINIESTROS AGROPECUARIOS (PAPPASA) 2023 - MUNICIPIO: VILLA DE ARRIAGA.</v>
      </c>
    </row>
    <row r="1195" spans="1:19" ht="21" customHeight="1" x14ac:dyDescent="0.25">
      <c r="A1195" s="4" t="s">
        <v>1967</v>
      </c>
      <c r="B1195" s="5" t="s">
        <v>1929</v>
      </c>
      <c r="C1195" s="6" t="s">
        <v>1933</v>
      </c>
      <c r="D1195" s="6" t="s">
        <v>144</v>
      </c>
      <c r="E1195" s="6" t="s">
        <v>1598</v>
      </c>
      <c r="F1195" s="7">
        <v>50</v>
      </c>
      <c r="G1195" s="8">
        <f t="shared" si="20"/>
        <v>12500</v>
      </c>
      <c r="H1195" s="10"/>
      <c r="I1195" s="17">
        <v>1</v>
      </c>
      <c r="J1195" s="17" t="s">
        <v>1601</v>
      </c>
      <c r="K1195" s="11">
        <v>45278</v>
      </c>
      <c r="L1195" s="11"/>
      <c r="M1195" t="e">
        <f>CONCATENATE(B1195,#REF!,C1195,D1195,E1195,#REF!)</f>
        <v>#REF!</v>
      </c>
      <c r="N1195" s="12" t="s">
        <v>1602</v>
      </c>
      <c r="O1195" s="13" t="str">
        <f>IFERROR(IF(C1195="","",VLOOKUP(TRIM(C1195),[13]Ñ!$A$1:$B$43,2,FALSE)),TRIM(C1195))</f>
        <v>BRIANO</v>
      </c>
      <c r="P1195" s="13" t="str">
        <f>IFERROR(IF(D1195="","",VLOOKUP(TRIM(D1195),[13]Ñ!$A$1:$B$43,2,FALSE)),TRIM(D1195))</f>
        <v>OLVERA</v>
      </c>
      <c r="Q1195" s="14" t="str">
        <f>A1195</f>
        <v>2230</v>
      </c>
      <c r="R1195" s="15" t="str">
        <f t="shared" si="19"/>
        <v>MARIA GUADALUPE BRIANO OLVERA</v>
      </c>
      <c r="S1195" s="16" t="str">
        <f>CONCATENATE("APOYO A PEQUEÑOS PRODUCTORES AFECTADOS POR SINIESTROS AGROPECUARIOS (PAPPASA) 2023 - MUNICIPIO: ",B1195,".")</f>
        <v>APOYO A PEQUEÑOS PRODUCTORES AFECTADOS POR SINIESTROS AGROPECUARIOS (PAPPASA) 2023 - MUNICIPIO: VILLA DE ARRIAGA.</v>
      </c>
    </row>
    <row r="1196" spans="1:19" ht="21" customHeight="1" x14ac:dyDescent="0.25">
      <c r="A1196" s="4" t="s">
        <v>1968</v>
      </c>
      <c r="B1196" s="5" t="s">
        <v>1929</v>
      </c>
      <c r="C1196" s="6" t="s">
        <v>1884</v>
      </c>
      <c r="D1196" s="6" t="s">
        <v>140</v>
      </c>
      <c r="E1196" s="6" t="s">
        <v>1969</v>
      </c>
      <c r="F1196" s="7">
        <v>8</v>
      </c>
      <c r="G1196" s="8">
        <f t="shared" si="20"/>
        <v>2000</v>
      </c>
      <c r="H1196" s="10"/>
      <c r="I1196" s="17">
        <v>1</v>
      </c>
      <c r="J1196" s="17" t="s">
        <v>1601</v>
      </c>
      <c r="K1196" s="11">
        <v>45278</v>
      </c>
      <c r="L1196" s="11"/>
      <c r="M1196" t="e">
        <f>CONCATENATE(B1196,#REF!,C1196,D1196,E1196,#REF!)</f>
        <v>#REF!</v>
      </c>
      <c r="N1196" s="12" t="s">
        <v>1602</v>
      </c>
      <c r="O1196" s="13" t="str">
        <f>IFERROR(IF(C1196="","",VLOOKUP(TRIM(C1196),[13]Ñ!$A$1:$B$43,2,FALSE)),TRIM(C1196))</f>
        <v>DAVILA</v>
      </c>
      <c r="P1196" s="13" t="str">
        <f>IFERROR(IF(D1196="","",VLOOKUP(TRIM(D1196),[13]Ñ!$A$1:$B$43,2,FALSE)),TRIM(D1196))</f>
        <v>SANCHEZ</v>
      </c>
      <c r="Q1196" s="14" t="str">
        <f>A1196</f>
        <v>2231</v>
      </c>
      <c r="R1196" s="15" t="str">
        <f t="shared" si="19"/>
        <v>JUAN RAMON DAVILA SANCHEZ</v>
      </c>
      <c r="S1196" s="16" t="str">
        <f>CONCATENATE("APOYO A PEQUEÑOS PRODUCTORES AFECTADOS POR SINIESTROS AGROPECUARIOS (PAPPASA) 2023 - MUNICIPIO: ",B1196,".")</f>
        <v>APOYO A PEQUEÑOS PRODUCTORES AFECTADOS POR SINIESTROS AGROPECUARIOS (PAPPASA) 2023 - MUNICIPIO: VILLA DE ARRIAGA.</v>
      </c>
    </row>
    <row r="1197" spans="1:19" ht="21" customHeight="1" x14ac:dyDescent="0.25">
      <c r="A1197" s="4" t="s">
        <v>1970</v>
      </c>
      <c r="B1197" s="5" t="s">
        <v>1929</v>
      </c>
      <c r="C1197" s="6" t="s">
        <v>162</v>
      </c>
      <c r="D1197" s="6" t="s">
        <v>98</v>
      </c>
      <c r="E1197" s="6" t="s">
        <v>22</v>
      </c>
      <c r="F1197" s="7">
        <v>24</v>
      </c>
      <c r="G1197" s="8">
        <f t="shared" si="20"/>
        <v>6000</v>
      </c>
      <c r="H1197" s="10"/>
      <c r="I1197" s="17">
        <v>1</v>
      </c>
      <c r="J1197" s="17" t="s">
        <v>1601</v>
      </c>
      <c r="K1197" s="11">
        <v>45278</v>
      </c>
      <c r="L1197" s="11"/>
      <c r="M1197" t="e">
        <f>CONCATENATE(B1197,#REF!,C1197,D1197,E1197,#REF!)</f>
        <v>#REF!</v>
      </c>
      <c r="N1197" s="12" t="s">
        <v>1602</v>
      </c>
      <c r="O1197" s="13" t="str">
        <f>IFERROR(IF(C1197="","",VLOOKUP(TRIM(C1197),[13]Ñ!$A$1:$B$43,2,FALSE)),TRIM(C1197))</f>
        <v>LOPEZ</v>
      </c>
      <c r="P1197" s="13" t="str">
        <f>IFERROR(IF(D1197="","",VLOOKUP(TRIM(D1197),[13]Ñ!$A$1:$B$43,2,FALSE)),TRIM(D1197))</f>
        <v>AGUILAR</v>
      </c>
      <c r="Q1197" s="14" t="str">
        <f>A1197</f>
        <v>2232</v>
      </c>
      <c r="R1197" s="15" t="str">
        <f t="shared" si="19"/>
        <v>JOSE LUIS LOPEZ AGUILAR</v>
      </c>
      <c r="S1197" s="16" t="str">
        <f>CONCATENATE("APOYO A PEQUEÑOS PRODUCTORES AFECTADOS POR SINIESTROS AGROPECUARIOS (PAPPASA) 2023 - MUNICIPIO: ",B1197,".")</f>
        <v>APOYO A PEQUEÑOS PRODUCTORES AFECTADOS POR SINIESTROS AGROPECUARIOS (PAPPASA) 2023 - MUNICIPIO: VILLA DE ARRIAGA.</v>
      </c>
    </row>
    <row r="1198" spans="1:19" ht="21" customHeight="1" x14ac:dyDescent="0.25">
      <c r="A1198" s="4" t="s">
        <v>1971</v>
      </c>
      <c r="B1198" s="5" t="s">
        <v>1929</v>
      </c>
      <c r="C1198" s="6" t="s">
        <v>320</v>
      </c>
      <c r="D1198" s="6" t="s">
        <v>1972</v>
      </c>
      <c r="E1198" s="6" t="s">
        <v>1662</v>
      </c>
      <c r="F1198" s="7">
        <v>50</v>
      </c>
      <c r="G1198" s="8">
        <f t="shared" si="20"/>
        <v>12500</v>
      </c>
      <c r="H1198" s="10"/>
      <c r="I1198" s="17">
        <v>1</v>
      </c>
      <c r="J1198" s="17" t="s">
        <v>1601</v>
      </c>
      <c r="K1198" s="11">
        <v>45278</v>
      </c>
      <c r="L1198" s="11"/>
      <c r="M1198" t="e">
        <f>CONCATENATE(B1198,#REF!,C1198,D1198,E1198,#REF!)</f>
        <v>#REF!</v>
      </c>
      <c r="N1198" s="12" t="s">
        <v>1602</v>
      </c>
      <c r="O1198" s="13" t="str">
        <f>IFERROR(IF(C1198="","",VLOOKUP(TRIM(C1198),[13]Ñ!$A$1:$B$43,2,FALSE)),TRIM(C1198))</f>
        <v>MATA</v>
      </c>
      <c r="P1198" s="13" t="str">
        <f>IFERROR(IF(D1198="","",VLOOKUP(TRIM(D1198),[13]Ñ!$A$1:$B$43,2,FALSE)),TRIM(D1198))</f>
        <v>CUELLAR</v>
      </c>
      <c r="Q1198" s="14" t="str">
        <f>A1198</f>
        <v>2233</v>
      </c>
      <c r="R1198" s="15" t="str">
        <f t="shared" si="19"/>
        <v>GILBERTO MATA CUELLAR</v>
      </c>
      <c r="S1198" s="16" t="str">
        <f>CONCATENATE("APOYO A PEQUEÑOS PRODUCTORES AFECTADOS POR SINIESTROS AGROPECUARIOS (PAPPASA) 2023 - MUNICIPIO: ",B1198,".")</f>
        <v>APOYO A PEQUEÑOS PRODUCTORES AFECTADOS POR SINIESTROS AGROPECUARIOS (PAPPASA) 2023 - MUNICIPIO: VILLA DE ARRIAGA.</v>
      </c>
    </row>
    <row r="1199" spans="1:19" ht="21" customHeight="1" x14ac:dyDescent="0.25">
      <c r="A1199" s="4" t="s">
        <v>1973</v>
      </c>
      <c r="B1199" s="5" t="s">
        <v>1929</v>
      </c>
      <c r="C1199" s="6" t="s">
        <v>563</v>
      </c>
      <c r="D1199" s="6" t="s">
        <v>1974</v>
      </c>
      <c r="E1199" s="6" t="s">
        <v>288</v>
      </c>
      <c r="F1199" s="7">
        <v>50</v>
      </c>
      <c r="G1199" s="8">
        <f t="shared" si="20"/>
        <v>12500</v>
      </c>
      <c r="H1199" s="10"/>
      <c r="I1199" s="17">
        <v>1</v>
      </c>
      <c r="J1199" s="17" t="s">
        <v>1601</v>
      </c>
      <c r="K1199" s="11">
        <v>45278</v>
      </c>
      <c r="L1199" s="11"/>
      <c r="M1199" t="e">
        <f>CONCATENATE(B1199,#REF!,C1199,D1199,E1199,#REF!)</f>
        <v>#REF!</v>
      </c>
      <c r="N1199" s="12" t="s">
        <v>1602</v>
      </c>
      <c r="O1199" s="13" t="str">
        <f>IFERROR(IF(C1199="","",VLOOKUP(TRIM(C1199),[13]Ñ!$A$1:$B$43,2,FALSE)),TRIM(C1199))</f>
        <v>MEJIA</v>
      </c>
      <c r="P1199" s="13" t="str">
        <f>IFERROR(IF(D1199="","",VLOOKUP(TRIM(D1199),[13]Ñ!$A$1:$B$43,2,FALSE)),TRIM(D1199))</f>
        <v>ORDAZ</v>
      </c>
      <c r="Q1199" s="14" t="str">
        <f>A1199</f>
        <v>2234</v>
      </c>
      <c r="R1199" s="15" t="str">
        <f t="shared" si="19"/>
        <v>JUAN MANUEL MEJIA ORDAZ</v>
      </c>
      <c r="S1199" s="16" t="str">
        <f>CONCATENATE("APOYO A PEQUEÑOS PRODUCTORES AFECTADOS POR SINIESTROS AGROPECUARIOS (PAPPASA) 2023 - MUNICIPIO: ",B1199,".")</f>
        <v>APOYO A PEQUEÑOS PRODUCTORES AFECTADOS POR SINIESTROS AGROPECUARIOS (PAPPASA) 2023 - MUNICIPIO: VILLA DE ARRIAGA.</v>
      </c>
    </row>
    <row r="1200" spans="1:19" ht="21" customHeight="1" x14ac:dyDescent="0.25">
      <c r="A1200" s="4" t="s">
        <v>1975</v>
      </c>
      <c r="B1200" s="5" t="s">
        <v>1929</v>
      </c>
      <c r="C1200" s="6" t="s">
        <v>37</v>
      </c>
      <c r="D1200" s="6" t="s">
        <v>1974</v>
      </c>
      <c r="E1200" s="6" t="s">
        <v>1976</v>
      </c>
      <c r="F1200" s="7">
        <v>15</v>
      </c>
      <c r="G1200" s="8">
        <f t="shared" si="20"/>
        <v>3750</v>
      </c>
      <c r="H1200" s="10"/>
      <c r="I1200" s="17">
        <v>1</v>
      </c>
      <c r="J1200" s="17" t="s">
        <v>1601</v>
      </c>
      <c r="K1200" s="11">
        <v>45278</v>
      </c>
      <c r="L1200" s="11"/>
      <c r="M1200" t="e">
        <f>CONCATENATE(B1200,#REF!,C1200,D1200,E1200,#REF!)</f>
        <v>#REF!</v>
      </c>
      <c r="N1200" s="12" t="s">
        <v>1602</v>
      </c>
      <c r="O1200" s="13" t="str">
        <f>IFERROR(IF(C1200="","",VLOOKUP(TRIM(C1200),[13]Ñ!$A$1:$B$43,2,FALSE)),TRIM(C1200))</f>
        <v>RODRIGUEZ</v>
      </c>
      <c r="P1200" s="13" t="str">
        <f>IFERROR(IF(D1200="","",VLOOKUP(TRIM(D1200),[13]Ñ!$A$1:$B$43,2,FALSE)),TRIM(D1200))</f>
        <v>ORDAZ</v>
      </c>
      <c r="Q1200" s="14" t="str">
        <f>A1200</f>
        <v>2235</v>
      </c>
      <c r="R1200" s="15" t="str">
        <f t="shared" si="19"/>
        <v>GRISELDA ANAI RODRIGUEZ ORDAZ</v>
      </c>
      <c r="S1200" s="16" t="str">
        <f>CONCATENATE("APOYO A PEQUEÑOS PRODUCTORES AFECTADOS POR SINIESTROS AGROPECUARIOS (PAPPASA) 2023 - MUNICIPIO: ",B1200,".")</f>
        <v>APOYO A PEQUEÑOS PRODUCTORES AFECTADOS POR SINIESTROS AGROPECUARIOS (PAPPASA) 2023 - MUNICIPIO: VILLA DE ARRIAGA.</v>
      </c>
    </row>
    <row r="1201" spans="1:19" ht="21" customHeight="1" x14ac:dyDescent="0.25">
      <c r="A1201" s="4" t="s">
        <v>1977</v>
      </c>
      <c r="B1201" s="5" t="s">
        <v>1929</v>
      </c>
      <c r="C1201" s="6" t="s">
        <v>372</v>
      </c>
      <c r="D1201" s="6" t="s">
        <v>1978</v>
      </c>
      <c r="E1201" s="6" t="s">
        <v>1979</v>
      </c>
      <c r="F1201" s="7">
        <v>24</v>
      </c>
      <c r="G1201" s="8">
        <f t="shared" si="20"/>
        <v>6000</v>
      </c>
      <c r="H1201" s="10"/>
      <c r="I1201" s="17">
        <v>1</v>
      </c>
      <c r="J1201" s="17" t="s">
        <v>1601</v>
      </c>
      <c r="K1201" s="11">
        <v>45278</v>
      </c>
      <c r="L1201" s="11"/>
      <c r="M1201" t="e">
        <f>CONCATENATE(B1201,#REF!,C1201,D1201,E1201,#REF!)</f>
        <v>#REF!</v>
      </c>
      <c r="N1201" s="12" t="s">
        <v>1602</v>
      </c>
      <c r="O1201" s="13" t="str">
        <f>IFERROR(IF(C1201="","",VLOOKUP(TRIM(C1201),[13]Ñ!$A$1:$B$43,2,FALSE)),TRIM(C1201))</f>
        <v>RUIZ</v>
      </c>
      <c r="P1201" s="13" t="str">
        <f>IFERROR(IF(D1201="","",VLOOKUP(TRIM(D1201),[13]Ñ!$A$1:$B$43,2,FALSE)),TRIM(D1201))</f>
        <v>VALADEZ</v>
      </c>
      <c r="Q1201" s="14" t="str">
        <f>A1201</f>
        <v>2236</v>
      </c>
      <c r="R1201" s="15" t="str">
        <f t="shared" si="19"/>
        <v>UNVERTO RUIZ VALADEZ</v>
      </c>
      <c r="S1201" s="16" t="str">
        <f>CONCATENATE("APOYO A PEQUEÑOS PRODUCTORES AFECTADOS POR SINIESTROS AGROPECUARIOS (PAPPASA) 2023 - MUNICIPIO: ",B1201,".")</f>
        <v>APOYO A PEQUEÑOS PRODUCTORES AFECTADOS POR SINIESTROS AGROPECUARIOS (PAPPASA) 2023 - MUNICIPIO: VILLA DE ARRIAGA.</v>
      </c>
    </row>
    <row r="1202" spans="1:19" ht="21" customHeight="1" x14ac:dyDescent="0.25">
      <c r="A1202" s="4" t="s">
        <v>1980</v>
      </c>
      <c r="B1202" s="5" t="s">
        <v>1981</v>
      </c>
      <c r="C1202" s="6" t="s">
        <v>1982</v>
      </c>
      <c r="D1202" s="6" t="s">
        <v>424</v>
      </c>
      <c r="E1202" s="6" t="s">
        <v>243</v>
      </c>
      <c r="F1202" s="7">
        <v>31</v>
      </c>
      <c r="G1202" s="8">
        <f t="shared" si="20"/>
        <v>7750</v>
      </c>
      <c r="H1202" s="10"/>
      <c r="I1202" s="17">
        <v>1</v>
      </c>
      <c r="J1202" s="17" t="s">
        <v>1601</v>
      </c>
      <c r="K1202" s="11">
        <v>45278</v>
      </c>
      <c r="L1202" s="11"/>
      <c r="M1202" t="e">
        <f>CONCATENATE(B1202,#REF!,C1202,D1202,E1202,#REF!)</f>
        <v>#REF!</v>
      </c>
      <c r="N1202" s="12" t="s">
        <v>1602</v>
      </c>
      <c r="O1202" s="13" t="str">
        <f>IFERROR(IF(C1202="","",VLOOKUP(TRIM(C1202),[14]BaseDatos!$A$1:$B$43,2,FALSE)),TRIM(C1202))</f>
        <v>BECERRA</v>
      </c>
      <c r="P1202" s="13" t="str">
        <f>IFERROR(IF(D1202="","",VLOOKUP(TRIM(D1202),[14]BaseDatos!$A$1:$B$43,2,FALSE)),TRIM(D1202))</f>
        <v>MORALES</v>
      </c>
      <c r="Q1202" s="14" t="str">
        <f>A1202</f>
        <v>2237</v>
      </c>
      <c r="R1202" s="15" t="str">
        <f t="shared" si="19"/>
        <v>MARIA BECERRA MORALES</v>
      </c>
      <c r="S1202" s="16" t="str">
        <f>CONCATENATE("APOYO A PEQUEÑOS PRODUCTORES AFECTADOS POR SINIESTROS AGROPECUARIOS (PAPPASA) 2023 - MUNICIPIO: ",B1202,".")</f>
        <v>APOYO A PEQUEÑOS PRODUCTORES AFECTADOS POR SINIESTROS AGROPECUARIOS (PAPPASA) 2023 - MUNICIPIO: VILLA DE RAMOS.</v>
      </c>
    </row>
    <row r="1203" spans="1:19" ht="21" customHeight="1" x14ac:dyDescent="0.25">
      <c r="A1203" s="4" t="s">
        <v>1983</v>
      </c>
      <c r="B1203" s="5" t="s">
        <v>1981</v>
      </c>
      <c r="C1203" s="6" t="s">
        <v>1982</v>
      </c>
      <c r="D1203" s="6" t="s">
        <v>1984</v>
      </c>
      <c r="E1203" s="6" t="s">
        <v>558</v>
      </c>
      <c r="F1203" s="7">
        <v>24</v>
      </c>
      <c r="G1203" s="8">
        <f t="shared" si="20"/>
        <v>6000</v>
      </c>
      <c r="H1203" s="10"/>
      <c r="I1203" s="17">
        <v>1</v>
      </c>
      <c r="J1203" s="17" t="s">
        <v>1601</v>
      </c>
      <c r="K1203" s="11">
        <v>45278</v>
      </c>
      <c r="L1203" s="11"/>
      <c r="M1203" t="e">
        <f>CONCATENATE(B1203,#REF!,C1203,D1203,E1203,#REF!)</f>
        <v>#REF!</v>
      </c>
      <c r="N1203" s="12" t="s">
        <v>1602</v>
      </c>
      <c r="O1203" s="13" t="str">
        <f>IFERROR(IF(C1203="","",VLOOKUP(TRIM(C1203),[14]BaseDatos!$A$1:$B$43,2,FALSE)),TRIM(C1203))</f>
        <v>BECERRA</v>
      </c>
      <c r="P1203" s="13" t="str">
        <f>IFERROR(IF(D1203="","",VLOOKUP(TRIM(D1203),[14]BaseDatos!$A$1:$B$43,2,FALSE)),TRIM(D1203))</f>
        <v>MANCILLAS</v>
      </c>
      <c r="Q1203" s="14" t="str">
        <f>A1203</f>
        <v>2238</v>
      </c>
      <c r="R1203" s="15" t="str">
        <f t="shared" si="19"/>
        <v>JAIME BECERRA MANCILLAS</v>
      </c>
      <c r="S1203" s="16" t="str">
        <f>CONCATENATE("APOYO A PEQUEÑOS PRODUCTORES AFECTADOS POR SINIESTROS AGROPECUARIOS (PAPPASA) 2023 - MUNICIPIO: ",B1203,".")</f>
        <v>APOYO A PEQUEÑOS PRODUCTORES AFECTADOS POR SINIESTROS AGROPECUARIOS (PAPPASA) 2023 - MUNICIPIO: VILLA DE RAMOS.</v>
      </c>
    </row>
    <row r="1204" spans="1:19" ht="21" customHeight="1" x14ac:dyDescent="0.25">
      <c r="A1204" s="4" t="s">
        <v>1985</v>
      </c>
      <c r="B1204" s="5" t="s">
        <v>1981</v>
      </c>
      <c r="C1204" s="6" t="s">
        <v>1986</v>
      </c>
      <c r="D1204" s="6" t="s">
        <v>1987</v>
      </c>
      <c r="E1204" s="6" t="s">
        <v>1988</v>
      </c>
      <c r="F1204" s="7">
        <v>15</v>
      </c>
      <c r="G1204" s="8">
        <f t="shared" si="20"/>
        <v>3750</v>
      </c>
      <c r="H1204" s="10"/>
      <c r="I1204" s="17">
        <v>1</v>
      </c>
      <c r="J1204" s="17" t="s">
        <v>1601</v>
      </c>
      <c r="K1204" s="11">
        <v>45278</v>
      </c>
      <c r="L1204" s="11"/>
      <c r="M1204" t="e">
        <f>CONCATENATE(B1204,#REF!,C1204,D1204,E1204,#REF!)</f>
        <v>#REF!</v>
      </c>
      <c r="N1204" s="12" t="s">
        <v>1602</v>
      </c>
      <c r="O1204" s="13" t="str">
        <f>IFERROR(IF(C1204="","",VLOOKUP(TRIM(C1204),[14]BaseDatos!$A$1:$B$43,2,FALSE)),TRIM(C1204))</f>
        <v>CASTAÑEDA</v>
      </c>
      <c r="P1204" s="13" t="str">
        <f>IFERROR(IF(D1204="","",VLOOKUP(TRIM(D1204),[14]BaseDatos!$A$1:$B$43,2,FALSE)),TRIM(D1204))</f>
        <v>DEL RIO</v>
      </c>
      <c r="Q1204" s="14" t="str">
        <f>A1204</f>
        <v>2239</v>
      </c>
      <c r="R1204" s="15" t="str">
        <f t="shared" si="19"/>
        <v>ALFONZO CASTAÑEDA DEL RIO</v>
      </c>
      <c r="S1204" s="16" t="str">
        <f>CONCATENATE("APOYO A PEQUEÑOS PRODUCTORES AFECTADOS POR SINIESTROS AGROPECUARIOS (PAPPASA) 2023 - MUNICIPIO: ",B1204,".")</f>
        <v>APOYO A PEQUEÑOS PRODUCTORES AFECTADOS POR SINIESTROS AGROPECUARIOS (PAPPASA) 2023 - MUNICIPIO: VILLA DE RAMOS.</v>
      </c>
    </row>
    <row r="1205" spans="1:19" ht="21" customHeight="1" x14ac:dyDescent="0.25">
      <c r="A1205" s="4" t="s">
        <v>1989</v>
      </c>
      <c r="B1205" s="5" t="s">
        <v>1981</v>
      </c>
      <c r="C1205" s="6" t="s">
        <v>1990</v>
      </c>
      <c r="D1205" s="6" t="s">
        <v>1982</v>
      </c>
      <c r="E1205" s="6" t="s">
        <v>689</v>
      </c>
      <c r="F1205" s="7">
        <v>25</v>
      </c>
      <c r="G1205" s="8">
        <f t="shared" si="20"/>
        <v>6250</v>
      </c>
      <c r="H1205" s="10"/>
      <c r="I1205" s="17">
        <v>1</v>
      </c>
      <c r="J1205" s="17" t="s">
        <v>1601</v>
      </c>
      <c r="K1205" s="11">
        <v>45278</v>
      </c>
      <c r="L1205" s="11"/>
      <c r="M1205" t="e">
        <f>CONCATENATE(B1205,#REF!,C1205,D1205,E1205,#REF!)</f>
        <v>#REF!</v>
      </c>
      <c r="N1205" s="12" t="s">
        <v>1602</v>
      </c>
      <c r="O1205" s="13" t="str">
        <f>IFERROR(IF(C1205="","",VLOOKUP(TRIM(C1205),[14]BaseDatos!$A$1:$B$43,2,FALSE)),TRIM(C1205))</f>
        <v>DE LA ROSA</v>
      </c>
      <c r="P1205" s="13" t="str">
        <f>IFERROR(IF(D1205="","",VLOOKUP(TRIM(D1205),[14]BaseDatos!$A$1:$B$43,2,FALSE)),TRIM(D1205))</f>
        <v>BECERRA</v>
      </c>
      <c r="Q1205" s="14" t="str">
        <f>A1205</f>
        <v>2240</v>
      </c>
      <c r="R1205" s="15" t="str">
        <f t="shared" si="19"/>
        <v>SERGIO DE LA ROSA BECERRA</v>
      </c>
      <c r="S1205" s="16" t="str">
        <f>CONCATENATE("APOYO A PEQUEÑOS PRODUCTORES AFECTADOS POR SINIESTROS AGROPECUARIOS (PAPPASA) 2023 - MUNICIPIO: ",B1205,".")</f>
        <v>APOYO A PEQUEÑOS PRODUCTORES AFECTADOS POR SINIESTROS AGROPECUARIOS (PAPPASA) 2023 - MUNICIPIO: VILLA DE RAMOS.</v>
      </c>
    </row>
    <row r="1206" spans="1:19" ht="21" customHeight="1" x14ac:dyDescent="0.25">
      <c r="A1206" s="4" t="s">
        <v>1991</v>
      </c>
      <c r="B1206" s="5" t="s">
        <v>1981</v>
      </c>
      <c r="C1206" s="6" t="s">
        <v>37</v>
      </c>
      <c r="D1206" s="6" t="s">
        <v>1033</v>
      </c>
      <c r="E1206" s="6" t="s">
        <v>598</v>
      </c>
      <c r="F1206" s="7">
        <v>6</v>
      </c>
      <c r="G1206" s="8">
        <f t="shared" si="20"/>
        <v>1500</v>
      </c>
      <c r="H1206" s="10"/>
      <c r="I1206" s="17">
        <v>1</v>
      </c>
      <c r="J1206" s="17" t="s">
        <v>1601</v>
      </c>
      <c r="K1206" s="11">
        <v>45278</v>
      </c>
      <c r="L1206" s="11"/>
      <c r="M1206" t="e">
        <f>CONCATENATE(B1206,#REF!,C1206,D1206,E1206,#REF!)</f>
        <v>#REF!</v>
      </c>
      <c r="N1206" s="12" t="s">
        <v>1602</v>
      </c>
      <c r="O1206" s="13" t="str">
        <f>IFERROR(IF(C1206="","",VLOOKUP(TRIM(C1206),[14]BaseDatos!$A$1:$B$43,2,FALSE)),TRIM(C1206))</f>
        <v>RODRIGUEZ</v>
      </c>
      <c r="P1206" s="13" t="str">
        <f>IFERROR(IF(D1206="","",VLOOKUP(TRIM(D1206),[14]BaseDatos!$A$1:$B$43,2,FALSE)),TRIM(D1206))</f>
        <v>ESPARZA</v>
      </c>
      <c r="Q1206" s="14" t="str">
        <f>A1206</f>
        <v>2241</v>
      </c>
      <c r="R1206" s="15" t="str">
        <f t="shared" si="19"/>
        <v>EDUARDO RODRIGUEZ ESPARZA</v>
      </c>
      <c r="S1206" s="16" t="str">
        <f>CONCATENATE("APOYO A PEQUEÑOS PRODUCTORES AFECTADOS POR SINIESTROS AGROPECUARIOS (PAPPASA) 2023 - MUNICIPIO: ",B1206,".")</f>
        <v>APOYO A PEQUEÑOS PRODUCTORES AFECTADOS POR SINIESTROS AGROPECUARIOS (PAPPASA) 2023 - MUNICIPIO: VILLA DE RAMOS.</v>
      </c>
    </row>
    <row r="1207" spans="1:19" ht="21" customHeight="1" x14ac:dyDescent="0.25">
      <c r="A1207" s="4" t="s">
        <v>1992</v>
      </c>
      <c r="B1207" s="5" t="s">
        <v>1981</v>
      </c>
      <c r="C1207" s="6" t="s">
        <v>37</v>
      </c>
      <c r="D1207" s="6" t="s">
        <v>424</v>
      </c>
      <c r="E1207" s="6" t="s">
        <v>930</v>
      </c>
      <c r="F1207" s="7">
        <v>13</v>
      </c>
      <c r="G1207" s="8">
        <f t="shared" si="20"/>
        <v>3250</v>
      </c>
      <c r="H1207" s="10"/>
      <c r="I1207" s="17">
        <v>1</v>
      </c>
      <c r="J1207" s="17" t="s">
        <v>1601</v>
      </c>
      <c r="K1207" s="11">
        <v>45278</v>
      </c>
      <c r="L1207" s="11"/>
      <c r="M1207" t="e">
        <f>CONCATENATE(B1207,#REF!,C1207,D1207,E1207,#REF!)</f>
        <v>#REF!</v>
      </c>
      <c r="N1207" s="12" t="s">
        <v>1602</v>
      </c>
      <c r="O1207" s="13" t="str">
        <f>IFERROR(IF(C1207="","",VLOOKUP(TRIM(C1207),[14]BaseDatos!$A$1:$B$43,2,FALSE)),TRIM(C1207))</f>
        <v>RODRIGUEZ</v>
      </c>
      <c r="P1207" s="13" t="str">
        <f>IFERROR(IF(D1207="","",VLOOKUP(TRIM(D1207),[14]BaseDatos!$A$1:$B$43,2,FALSE)),TRIM(D1207))</f>
        <v>MORALES</v>
      </c>
      <c r="Q1207" s="14" t="str">
        <f>A1207</f>
        <v>2242</v>
      </c>
      <c r="R1207" s="15" t="str">
        <f t="shared" si="19"/>
        <v>RODRIGO RODRIGUEZ MORALES</v>
      </c>
      <c r="S1207" s="16" t="str">
        <f>CONCATENATE("APOYO A PEQUEÑOS PRODUCTORES AFECTADOS POR SINIESTROS AGROPECUARIOS (PAPPASA) 2023 - MUNICIPIO: ",B1207,".")</f>
        <v>APOYO A PEQUEÑOS PRODUCTORES AFECTADOS POR SINIESTROS AGROPECUARIOS (PAPPASA) 2023 - MUNICIPIO: VILLA DE RAMOS.</v>
      </c>
    </row>
    <row r="1208" spans="1:19" ht="21" customHeight="1" x14ac:dyDescent="0.25">
      <c r="A1208" s="4" t="s">
        <v>1993</v>
      </c>
      <c r="B1208" s="5" t="s">
        <v>1981</v>
      </c>
      <c r="C1208" s="6" t="s">
        <v>386</v>
      </c>
      <c r="D1208" s="6" t="s">
        <v>28</v>
      </c>
      <c r="E1208" s="6" t="s">
        <v>327</v>
      </c>
      <c r="F1208" s="7">
        <v>50</v>
      </c>
      <c r="G1208" s="8">
        <f t="shared" si="20"/>
        <v>12500</v>
      </c>
      <c r="H1208" s="10"/>
      <c r="I1208" s="17">
        <v>1</v>
      </c>
      <c r="J1208" s="17" t="s">
        <v>1601</v>
      </c>
      <c r="K1208" s="11">
        <v>45278</v>
      </c>
      <c r="L1208" s="11"/>
      <c r="M1208" t="e">
        <f>CONCATENATE(B1208,#REF!,C1208,D1208,E1208,#REF!)</f>
        <v>#REF!</v>
      </c>
      <c r="N1208" s="12" t="s">
        <v>1602</v>
      </c>
      <c r="O1208" s="13" t="str">
        <f>IFERROR(IF(C1208="","",VLOOKUP(TRIM(C1208),[14]BaseDatos!$A$1:$B$43,2,FALSE)),TRIM(C1208))</f>
        <v>DIAZ</v>
      </c>
      <c r="P1208" s="13" t="str">
        <f>IFERROR(IF(D1208="","",VLOOKUP(TRIM(D1208),[14]BaseDatos!$A$1:$B$43,2,FALSE)),TRIM(D1208))</f>
        <v>RAMIREZ</v>
      </c>
      <c r="Q1208" s="14" t="str">
        <f>A1208</f>
        <v>2243</v>
      </c>
      <c r="R1208" s="15" t="str">
        <f t="shared" si="19"/>
        <v>JOSE DE JESUS DIAZ RAMIREZ</v>
      </c>
      <c r="S1208" s="16" t="str">
        <f>CONCATENATE("APOYO A PEQUEÑOS PRODUCTORES AFECTADOS POR SINIESTROS AGROPECUARIOS (PAPPASA) 2023 - MUNICIPIO: ",B1208,".")</f>
        <v>APOYO A PEQUEÑOS PRODUCTORES AFECTADOS POR SINIESTROS AGROPECUARIOS (PAPPASA) 2023 - MUNICIPIO: VILLA DE RAMOS.</v>
      </c>
    </row>
    <row r="1209" spans="1:19" ht="21" customHeight="1" x14ac:dyDescent="0.25">
      <c r="A1209" s="4" t="s">
        <v>1994</v>
      </c>
      <c r="B1209" s="5" t="s">
        <v>1981</v>
      </c>
      <c r="C1209" s="6" t="s">
        <v>194</v>
      </c>
      <c r="D1209" s="6" t="s">
        <v>604</v>
      </c>
      <c r="E1209" s="6" t="s">
        <v>1995</v>
      </c>
      <c r="F1209" s="7">
        <v>40</v>
      </c>
      <c r="G1209" s="8">
        <f t="shared" si="20"/>
        <v>10000</v>
      </c>
      <c r="H1209" s="10"/>
      <c r="I1209" s="17">
        <v>1</v>
      </c>
      <c r="J1209" s="17" t="s">
        <v>1601</v>
      </c>
      <c r="K1209" s="11">
        <v>45278</v>
      </c>
      <c r="L1209" s="11"/>
      <c r="M1209" t="e">
        <f>CONCATENATE(B1209,#REF!,C1209,D1209,E1209,#REF!)</f>
        <v>#REF!</v>
      </c>
      <c r="N1209" s="12" t="s">
        <v>1602</v>
      </c>
      <c r="O1209" s="13" t="str">
        <f>IFERROR(IF(C1209="","",VLOOKUP(TRIM(C1209),[14]BaseDatos!$A$1:$B$43,2,FALSE)),TRIM(C1209))</f>
        <v>URIBE</v>
      </c>
      <c r="P1209" s="13" t="str">
        <f>IFERROR(IF(D1209="","",VLOOKUP(TRIM(D1209),[14]BaseDatos!$A$1:$B$43,2,FALSE)),TRIM(D1209))</f>
        <v>ARRIAGA</v>
      </c>
      <c r="Q1209" s="14" t="str">
        <f>A1209</f>
        <v>2244</v>
      </c>
      <c r="R1209" s="15" t="str">
        <f t="shared" si="19"/>
        <v>JUAN PABLO URIBE ARRIAGA</v>
      </c>
      <c r="S1209" s="16" t="str">
        <f>CONCATENATE("APOYO A PEQUEÑOS PRODUCTORES AFECTADOS POR SINIESTROS AGROPECUARIOS (PAPPASA) 2023 - MUNICIPIO: ",B1209,".")</f>
        <v>APOYO A PEQUEÑOS PRODUCTORES AFECTADOS POR SINIESTROS AGROPECUARIOS (PAPPASA) 2023 - MUNICIPIO: VILLA DE RAMOS.</v>
      </c>
    </row>
    <row r="1210" spans="1:19" ht="21" customHeight="1" x14ac:dyDescent="0.25">
      <c r="A1210" s="4" t="s">
        <v>1996</v>
      </c>
      <c r="B1210" s="5" t="s">
        <v>1981</v>
      </c>
      <c r="C1210" s="6" t="s">
        <v>1990</v>
      </c>
      <c r="D1210" s="6" t="s">
        <v>59</v>
      </c>
      <c r="E1210" s="6" t="s">
        <v>77</v>
      </c>
      <c r="F1210" s="7">
        <v>30</v>
      </c>
      <c r="G1210" s="8">
        <f t="shared" si="20"/>
        <v>7500</v>
      </c>
      <c r="H1210" s="10"/>
      <c r="I1210" s="17">
        <v>1</v>
      </c>
      <c r="J1210" s="17" t="s">
        <v>1601</v>
      </c>
      <c r="K1210" s="11">
        <v>45278</v>
      </c>
      <c r="L1210" s="11"/>
      <c r="M1210" t="e">
        <f>CONCATENATE(B1210,#REF!,C1210,D1210,E1210,#REF!)</f>
        <v>#REF!</v>
      </c>
      <c r="N1210" s="12" t="s">
        <v>1602</v>
      </c>
      <c r="O1210" s="13" t="str">
        <f>IFERROR(IF(C1210="","",VLOOKUP(TRIM(C1210),[14]BaseDatos!$A$1:$B$43,2,FALSE)),TRIM(C1210))</f>
        <v>DE LA ROSA</v>
      </c>
      <c r="P1210" s="13" t="str">
        <f>IFERROR(IF(D1210="","",VLOOKUP(TRIM(D1210),[14]BaseDatos!$A$1:$B$43,2,FALSE)),TRIM(D1210))</f>
        <v>HERNANDEZ</v>
      </c>
      <c r="Q1210" s="14" t="str">
        <f>A1210</f>
        <v>2245</v>
      </c>
      <c r="R1210" s="15" t="str">
        <f t="shared" si="19"/>
        <v>JOSE DE LA ROSA HERNANDEZ</v>
      </c>
      <c r="S1210" s="16" t="str">
        <f>CONCATENATE("APOYO A PEQUEÑOS PRODUCTORES AFECTADOS POR SINIESTROS AGROPECUARIOS (PAPPASA) 2023 - MUNICIPIO: ",B1210,".")</f>
        <v>APOYO A PEQUEÑOS PRODUCTORES AFECTADOS POR SINIESTROS AGROPECUARIOS (PAPPASA) 2023 - MUNICIPIO: VILLA DE RAMOS.</v>
      </c>
    </row>
    <row r="1211" spans="1:19" ht="21" customHeight="1" x14ac:dyDescent="0.25">
      <c r="A1211" s="4" t="s">
        <v>1997</v>
      </c>
      <c r="B1211" s="5" t="s">
        <v>1981</v>
      </c>
      <c r="C1211" s="6" t="s">
        <v>162</v>
      </c>
      <c r="D1211" s="6" t="s">
        <v>1998</v>
      </c>
      <c r="E1211" s="6" t="s">
        <v>799</v>
      </c>
      <c r="F1211" s="7">
        <v>12</v>
      </c>
      <c r="G1211" s="8">
        <f t="shared" si="20"/>
        <v>3000</v>
      </c>
      <c r="H1211" s="10"/>
      <c r="I1211" s="17">
        <v>1</v>
      </c>
      <c r="J1211" s="17" t="s">
        <v>1601</v>
      </c>
      <c r="K1211" s="11">
        <v>45278</v>
      </c>
      <c r="L1211" s="11"/>
      <c r="M1211" t="e">
        <f>CONCATENATE(B1211,#REF!,C1211,D1211,E1211,#REF!)</f>
        <v>#REF!</v>
      </c>
      <c r="N1211" s="12" t="s">
        <v>1602</v>
      </c>
      <c r="O1211" s="13" t="str">
        <f>IFERROR(IF(C1211="","",VLOOKUP(TRIM(C1211),[14]BaseDatos!$A$1:$B$43,2,FALSE)),TRIM(C1211))</f>
        <v>LOPEZ</v>
      </c>
      <c r="P1211" s="13" t="str">
        <f>IFERROR(IF(D1211="","",VLOOKUP(TRIM(D1211),[14]BaseDatos!$A$1:$B$43,2,FALSE)),TRIM(D1211))</f>
        <v>DUEÑAS</v>
      </c>
      <c r="Q1211" s="14" t="str">
        <f>A1211</f>
        <v>2246</v>
      </c>
      <c r="R1211" s="15" t="str">
        <f t="shared" si="19"/>
        <v>EMILIO LOPEZ DUEÑAS</v>
      </c>
      <c r="S1211" s="16" t="str">
        <f>CONCATENATE("APOYO A PEQUEÑOS PRODUCTORES AFECTADOS POR SINIESTROS AGROPECUARIOS (PAPPASA) 2023 - MUNICIPIO: ",B1211,".")</f>
        <v>APOYO A PEQUEÑOS PRODUCTORES AFECTADOS POR SINIESTROS AGROPECUARIOS (PAPPASA) 2023 - MUNICIPIO: VILLA DE RAMOS.</v>
      </c>
    </row>
    <row r="1212" spans="1:19" ht="21" customHeight="1" x14ac:dyDescent="0.25">
      <c r="A1212" s="4" t="s">
        <v>1999</v>
      </c>
      <c r="B1212" s="5" t="s">
        <v>1981</v>
      </c>
      <c r="C1212" s="6" t="s">
        <v>2000</v>
      </c>
      <c r="D1212" s="6" t="s">
        <v>1007</v>
      </c>
      <c r="E1212" s="6" t="s">
        <v>2001</v>
      </c>
      <c r="F1212" s="7">
        <v>16</v>
      </c>
      <c r="G1212" s="8">
        <f t="shared" si="20"/>
        <v>4000</v>
      </c>
      <c r="H1212" s="10"/>
      <c r="I1212" s="17">
        <v>1</v>
      </c>
      <c r="J1212" s="17" t="s">
        <v>1601</v>
      </c>
      <c r="K1212" s="11">
        <v>45278</v>
      </c>
      <c r="L1212" s="11"/>
      <c r="M1212" t="e">
        <f>CONCATENATE(B1212,#REF!,C1212,D1212,E1212,#REF!)</f>
        <v>#REF!</v>
      </c>
      <c r="N1212" s="12" t="s">
        <v>1602</v>
      </c>
      <c r="O1212" s="13" t="str">
        <f>IFERROR(IF(C1212="","",VLOOKUP(TRIM(C1212),[14]BaseDatos!$A$1:$B$43,2,FALSE)),TRIM(C1212))</f>
        <v>NUÑES</v>
      </c>
      <c r="P1212" s="13" t="str">
        <f>IFERROR(IF(D1212="","",VLOOKUP(TRIM(D1212),[14]BaseDatos!$A$1:$B$43,2,FALSE)),TRIM(D1212))</f>
        <v>SALDAÑA</v>
      </c>
      <c r="Q1212" s="14" t="str">
        <f>A1212</f>
        <v>2247</v>
      </c>
      <c r="R1212" s="15" t="str">
        <f t="shared" si="19"/>
        <v>CANDIDO NUÑES SALDAÑA</v>
      </c>
      <c r="S1212" s="16" t="str">
        <f>CONCATENATE("APOYO A PEQUEÑOS PRODUCTORES AFECTADOS POR SINIESTROS AGROPECUARIOS (PAPPASA) 2023 - MUNICIPIO: ",B1212,".")</f>
        <v>APOYO A PEQUEÑOS PRODUCTORES AFECTADOS POR SINIESTROS AGROPECUARIOS (PAPPASA) 2023 - MUNICIPIO: VILLA DE RAMOS.</v>
      </c>
    </row>
    <row r="1213" spans="1:19" ht="21" customHeight="1" x14ac:dyDescent="0.25">
      <c r="A1213" s="4" t="s">
        <v>2002</v>
      </c>
      <c r="B1213" s="5" t="s">
        <v>1981</v>
      </c>
      <c r="C1213" s="6" t="s">
        <v>37</v>
      </c>
      <c r="D1213" s="6" t="s">
        <v>1033</v>
      </c>
      <c r="E1213" s="6" t="s">
        <v>22</v>
      </c>
      <c r="F1213" s="7">
        <v>23</v>
      </c>
      <c r="G1213" s="8">
        <f t="shared" si="20"/>
        <v>5750</v>
      </c>
      <c r="H1213" s="10"/>
      <c r="I1213" s="17">
        <v>1</v>
      </c>
      <c r="J1213" s="17" t="s">
        <v>1601</v>
      </c>
      <c r="K1213" s="11">
        <v>45278</v>
      </c>
      <c r="L1213" s="11"/>
      <c r="M1213" t="e">
        <f>CONCATENATE(B1213,#REF!,C1213,D1213,E1213,#REF!)</f>
        <v>#REF!</v>
      </c>
      <c r="N1213" s="12" t="s">
        <v>1602</v>
      </c>
      <c r="O1213" s="13" t="str">
        <f>IFERROR(IF(C1213="","",VLOOKUP(TRIM(C1213),[14]BaseDatos!$A$1:$B$43,2,FALSE)),TRIM(C1213))</f>
        <v>RODRIGUEZ</v>
      </c>
      <c r="P1213" s="13" t="str">
        <f>IFERROR(IF(D1213="","",VLOOKUP(TRIM(D1213),[14]BaseDatos!$A$1:$B$43,2,FALSE)),TRIM(D1213))</f>
        <v>ESPARZA</v>
      </c>
      <c r="Q1213" s="14" t="str">
        <f>A1213</f>
        <v>2248</v>
      </c>
      <c r="R1213" s="15" t="str">
        <f t="shared" si="19"/>
        <v>JOSE LUIS RODRIGUEZ ESPARZA</v>
      </c>
      <c r="S1213" s="16" t="str">
        <f>CONCATENATE("APOYO A PEQUEÑOS PRODUCTORES AFECTADOS POR SINIESTROS AGROPECUARIOS (PAPPASA) 2023 - MUNICIPIO: ",B1213,".")</f>
        <v>APOYO A PEQUEÑOS PRODUCTORES AFECTADOS POR SINIESTROS AGROPECUARIOS (PAPPASA) 2023 - MUNICIPIO: VILLA DE RAMOS.</v>
      </c>
    </row>
    <row r="1214" spans="1:19" ht="21" customHeight="1" x14ac:dyDescent="0.25">
      <c r="A1214" s="4" t="s">
        <v>2003</v>
      </c>
      <c r="B1214" s="5" t="s">
        <v>2004</v>
      </c>
      <c r="C1214" s="6" t="s">
        <v>169</v>
      </c>
      <c r="D1214" s="6" t="s">
        <v>37</v>
      </c>
      <c r="E1214" s="6" t="s">
        <v>2005</v>
      </c>
      <c r="F1214" s="7">
        <v>30</v>
      </c>
      <c r="G1214" s="8">
        <f t="shared" si="20"/>
        <v>7500</v>
      </c>
      <c r="H1214" s="10"/>
      <c r="I1214" s="17">
        <v>1</v>
      </c>
      <c r="J1214" s="17" t="s">
        <v>1601</v>
      </c>
      <c r="K1214" s="11">
        <v>45278</v>
      </c>
      <c r="L1214" s="11"/>
      <c r="M1214" t="e">
        <f>CONCATENATE(B1214,#REF!,C1214,D1214,E1214,#REF!)</f>
        <v>#REF!</v>
      </c>
      <c r="N1214" s="12" t="s">
        <v>1602</v>
      </c>
      <c r="O1214" s="13" t="str">
        <f>IFERROR(IF(C1214="","",VLOOKUP(TRIM(C1214),[15]Ñ!$A$1:$B$43,2,FALSE)),TRIM(C1214))</f>
        <v>GONZALEZ</v>
      </c>
      <c r="P1214" s="13" t="str">
        <f>IFERROR(IF(D1214="","",VLOOKUP(TRIM(D1214),[15]Ñ!$A$1:$B$43,2,FALSE)),TRIM(D1214))</f>
        <v>RODRIGUEZ</v>
      </c>
      <c r="Q1214" s="14" t="str">
        <f>A1214</f>
        <v>2249</v>
      </c>
      <c r="R1214" s="15" t="str">
        <f t="shared" si="19"/>
        <v>RUBEN GONZALEZ RODRIGUEZ</v>
      </c>
      <c r="S1214" s="16" t="str">
        <f>CONCATENATE("APOYO A PEQUEÑOS PRODUCTORES AFECTADOS POR SINIESTROS AGROPECUARIOS (PAPPASA) 2023 - MUNICIPIO: ",B1214,".")</f>
        <v>APOYO A PEQUEÑOS PRODUCTORES AFECTADOS POR SINIESTROS AGROPECUARIOS (PAPPASA) 2023 - MUNICIPIO: VILLA DE REYES.</v>
      </c>
    </row>
    <row r="1215" spans="1:19" ht="21" customHeight="1" x14ac:dyDescent="0.25">
      <c r="A1215" s="4" t="s">
        <v>2006</v>
      </c>
      <c r="B1215" s="5" t="s">
        <v>2004</v>
      </c>
      <c r="C1215" s="6" t="s">
        <v>2007</v>
      </c>
      <c r="D1215" s="6" t="s">
        <v>21</v>
      </c>
      <c r="E1215" s="6" t="s">
        <v>367</v>
      </c>
      <c r="F1215" s="7">
        <v>27</v>
      </c>
      <c r="G1215" s="8">
        <f t="shared" si="20"/>
        <v>6750</v>
      </c>
      <c r="H1215" s="10"/>
      <c r="I1215" s="17">
        <v>1</v>
      </c>
      <c r="J1215" s="17" t="s">
        <v>1601</v>
      </c>
      <c r="K1215" s="11">
        <v>45278</v>
      </c>
      <c r="L1215" s="11"/>
      <c r="M1215" t="e">
        <f>CONCATENATE(B1215,#REF!,C1215,D1215,E1215,#REF!)</f>
        <v>#REF!</v>
      </c>
      <c r="N1215" s="12" t="s">
        <v>1602</v>
      </c>
      <c r="O1215" s="13" t="str">
        <f>IFERROR(IF(C1215="","",VLOOKUP(TRIM(C1215),[15]Ñ!$A$1:$B$43,2,FALSE)),TRIM(C1215))</f>
        <v>ALMENDAREZ</v>
      </c>
      <c r="P1215" s="13" t="str">
        <f>IFERROR(IF(D1215="","",VLOOKUP(TRIM(D1215),[15]Ñ!$A$1:$B$43,2,FALSE)),TRIM(D1215))</f>
        <v>MARTINEZ</v>
      </c>
      <c r="Q1215" s="14" t="str">
        <f>A1215</f>
        <v>2250</v>
      </c>
      <c r="R1215" s="15" t="str">
        <f t="shared" si="19"/>
        <v>BENJAMIN ALMENDAREZ MARTINEZ</v>
      </c>
      <c r="S1215" s="16" t="str">
        <f>CONCATENATE("APOYO A PEQUEÑOS PRODUCTORES AFECTADOS POR SINIESTROS AGROPECUARIOS (PAPPASA) 2023 - MUNICIPIO: ",B1215,".")</f>
        <v>APOYO A PEQUEÑOS PRODUCTORES AFECTADOS POR SINIESTROS AGROPECUARIOS (PAPPASA) 2023 - MUNICIPIO: VILLA DE REYES.</v>
      </c>
    </row>
    <row r="1216" spans="1:19" ht="21" customHeight="1" x14ac:dyDescent="0.25">
      <c r="A1216" s="4" t="s">
        <v>2008</v>
      </c>
      <c r="B1216" s="5" t="s">
        <v>2004</v>
      </c>
      <c r="C1216" s="6" t="s">
        <v>2007</v>
      </c>
      <c r="D1216" s="6" t="s">
        <v>37</v>
      </c>
      <c r="E1216" s="6" t="s">
        <v>2009</v>
      </c>
      <c r="F1216" s="7">
        <v>43</v>
      </c>
      <c r="G1216" s="8">
        <f t="shared" si="20"/>
        <v>10750</v>
      </c>
      <c r="H1216" s="10"/>
      <c r="I1216" s="17">
        <v>1</v>
      </c>
      <c r="J1216" s="17" t="s">
        <v>1601</v>
      </c>
      <c r="K1216" s="11">
        <v>45278</v>
      </c>
      <c r="L1216" s="11"/>
      <c r="M1216" t="e">
        <f>CONCATENATE(B1216,#REF!,C1216,D1216,E1216,#REF!)</f>
        <v>#REF!</v>
      </c>
      <c r="N1216" s="12" t="s">
        <v>1602</v>
      </c>
      <c r="O1216" s="13" t="str">
        <f>IFERROR(IF(C1216="","",VLOOKUP(TRIM(C1216),[15]Ñ!$A$1:$B$43,2,FALSE)),TRIM(C1216))</f>
        <v>ALMENDAREZ</v>
      </c>
      <c r="P1216" s="13" t="str">
        <f>IFERROR(IF(D1216="","",VLOOKUP(TRIM(D1216),[15]Ñ!$A$1:$B$43,2,FALSE)),TRIM(D1216))</f>
        <v>RODRIGUEZ</v>
      </c>
      <c r="Q1216" s="14" t="str">
        <f>A1216</f>
        <v>2251</v>
      </c>
      <c r="R1216" s="15" t="str">
        <f t="shared" si="19"/>
        <v>J REMEDIOS ALMENDAREZ RODRIGUEZ</v>
      </c>
      <c r="S1216" s="16" t="str">
        <f>CONCATENATE("APOYO A PEQUEÑOS PRODUCTORES AFECTADOS POR SINIESTROS AGROPECUARIOS (PAPPASA) 2023 - MUNICIPIO: ",B1216,".")</f>
        <v>APOYO A PEQUEÑOS PRODUCTORES AFECTADOS POR SINIESTROS AGROPECUARIOS (PAPPASA) 2023 - MUNICIPIO: VILLA DE REYES.</v>
      </c>
    </row>
    <row r="1217" spans="1:19" ht="21" customHeight="1" x14ac:dyDescent="0.25">
      <c r="A1217" s="4" t="s">
        <v>2010</v>
      </c>
      <c r="B1217" s="5" t="s">
        <v>2004</v>
      </c>
      <c r="C1217" s="6" t="s">
        <v>2007</v>
      </c>
      <c r="D1217" s="6" t="s">
        <v>37</v>
      </c>
      <c r="E1217" s="6" t="s">
        <v>2011</v>
      </c>
      <c r="F1217" s="7">
        <v>49</v>
      </c>
      <c r="G1217" s="8">
        <f t="shared" si="20"/>
        <v>12250</v>
      </c>
      <c r="H1217" s="10"/>
      <c r="I1217" s="17">
        <v>1</v>
      </c>
      <c r="J1217" s="17" t="s">
        <v>1601</v>
      </c>
      <c r="K1217" s="11">
        <v>45278</v>
      </c>
      <c r="L1217" s="11"/>
      <c r="M1217" t="e">
        <f>CONCATENATE(B1217,#REF!,C1217,D1217,E1217,#REF!)</f>
        <v>#REF!</v>
      </c>
      <c r="N1217" s="12" t="s">
        <v>1602</v>
      </c>
      <c r="O1217" s="13" t="str">
        <f>IFERROR(IF(C1217="","",VLOOKUP(TRIM(C1217),[15]Ñ!$A$1:$B$43,2,FALSE)),TRIM(C1217))</f>
        <v>ALMENDAREZ</v>
      </c>
      <c r="P1217" s="13" t="str">
        <f>IFERROR(IF(D1217="","",VLOOKUP(TRIM(D1217),[15]Ñ!$A$1:$B$43,2,FALSE)),TRIM(D1217))</f>
        <v>RODRIGUEZ</v>
      </c>
      <c r="Q1217" s="14" t="str">
        <f>A1217</f>
        <v>2252</v>
      </c>
      <c r="R1217" s="15" t="str">
        <f t="shared" si="19"/>
        <v>JOSE MIGUEL ALMENDAREZ RODRIGUEZ</v>
      </c>
      <c r="S1217" s="16" t="str">
        <f>CONCATENATE("APOYO A PEQUEÑOS PRODUCTORES AFECTADOS POR SINIESTROS AGROPECUARIOS (PAPPASA) 2023 - MUNICIPIO: ",B1217,".")</f>
        <v>APOYO A PEQUEÑOS PRODUCTORES AFECTADOS POR SINIESTROS AGROPECUARIOS (PAPPASA) 2023 - MUNICIPIO: VILLA DE REYES.</v>
      </c>
    </row>
    <row r="1218" spans="1:19" ht="21" customHeight="1" x14ac:dyDescent="0.25">
      <c r="A1218" s="4" t="s">
        <v>2012</v>
      </c>
      <c r="B1218" s="5" t="s">
        <v>2004</v>
      </c>
      <c r="C1218" s="6" t="s">
        <v>223</v>
      </c>
      <c r="D1218" s="6" t="s">
        <v>2013</v>
      </c>
      <c r="E1218" s="6" t="s">
        <v>2014</v>
      </c>
      <c r="F1218" s="7">
        <v>30</v>
      </c>
      <c r="G1218" s="8">
        <f t="shared" si="20"/>
        <v>7500</v>
      </c>
      <c r="H1218" s="10"/>
      <c r="I1218" s="17">
        <v>1</v>
      </c>
      <c r="J1218" s="17" t="s">
        <v>1601</v>
      </c>
      <c r="K1218" s="11">
        <v>45278</v>
      </c>
      <c r="L1218" s="11"/>
      <c r="M1218" t="e">
        <f>CONCATENATE(B1218,#REF!,C1218,D1218,E1218,#REF!)</f>
        <v>#REF!</v>
      </c>
      <c r="N1218" s="12" t="s">
        <v>1602</v>
      </c>
      <c r="O1218" s="13" t="str">
        <f>IFERROR(IF(C1218="","",VLOOKUP(TRIM(C1218),[15]Ñ!$A$1:$B$43,2,FALSE)),TRIM(C1218))</f>
        <v>PEREZ</v>
      </c>
      <c r="P1218" s="13" t="str">
        <f>IFERROR(IF(D1218="","",VLOOKUP(TRIM(D1218),[15]Ñ!$A$1:$B$43,2,FALSE)),TRIM(D1218))</f>
        <v>ANGUIANO</v>
      </c>
      <c r="Q1218" s="14" t="str">
        <f>A1218</f>
        <v>2253</v>
      </c>
      <c r="R1218" s="15" t="str">
        <f t="shared" si="19"/>
        <v>PEDRO PABLO PEREZ ANGUIANO</v>
      </c>
      <c r="S1218" s="16" t="str">
        <f>CONCATENATE("APOYO A PEQUEÑOS PRODUCTORES AFECTADOS POR SINIESTROS AGROPECUARIOS (PAPPASA) 2023 - MUNICIPIO: ",B1218,".")</f>
        <v>APOYO A PEQUEÑOS PRODUCTORES AFECTADOS POR SINIESTROS AGROPECUARIOS (PAPPASA) 2023 - MUNICIPIO: VILLA DE REYES.</v>
      </c>
    </row>
    <row r="1219" spans="1:19" ht="21" customHeight="1" x14ac:dyDescent="0.25">
      <c r="A1219" s="4" t="s">
        <v>2015</v>
      </c>
      <c r="B1219" s="5" t="s">
        <v>2004</v>
      </c>
      <c r="C1219" s="6" t="s">
        <v>749</v>
      </c>
      <c r="D1219" s="6" t="s">
        <v>2016</v>
      </c>
      <c r="E1219" s="6" t="s">
        <v>2017</v>
      </c>
      <c r="F1219" s="7">
        <v>43</v>
      </c>
      <c r="G1219" s="8">
        <f t="shared" si="20"/>
        <v>10750</v>
      </c>
      <c r="H1219" s="10"/>
      <c r="I1219" s="17">
        <v>1</v>
      </c>
      <c r="J1219" s="17" t="s">
        <v>1601</v>
      </c>
      <c r="K1219" s="11">
        <v>45278</v>
      </c>
      <c r="L1219" s="11"/>
      <c r="M1219" t="e">
        <f>CONCATENATE(B1219,#REF!,C1219,D1219,E1219,#REF!)</f>
        <v>#REF!</v>
      </c>
      <c r="N1219" s="12" t="s">
        <v>1602</v>
      </c>
      <c r="O1219" s="13" t="str">
        <f>IFERROR(IF(C1219="","",VLOOKUP(TRIM(C1219),[15]Ñ!$A$1:$B$43,2,FALSE)),TRIM(C1219))</f>
        <v>CASTRO</v>
      </c>
      <c r="P1219" s="13" t="str">
        <f>IFERROR(IF(D1219="","",VLOOKUP(TRIM(D1219),[15]Ñ!$A$1:$B$43,2,FALSE)),TRIM(D1219))</f>
        <v>MAYA</v>
      </c>
      <c r="Q1219" s="14" t="str">
        <f>A1219</f>
        <v>2254</v>
      </c>
      <c r="R1219" s="15" t="str">
        <f t="shared" si="19"/>
        <v>GUALBERTO CASTRO MAYA</v>
      </c>
      <c r="S1219" s="16" t="str">
        <f>CONCATENATE("APOYO A PEQUEÑOS PRODUCTORES AFECTADOS POR SINIESTROS AGROPECUARIOS (PAPPASA) 2023 - MUNICIPIO: ",B1219,".")</f>
        <v>APOYO A PEQUEÑOS PRODUCTORES AFECTADOS POR SINIESTROS AGROPECUARIOS (PAPPASA) 2023 - MUNICIPIO: VILLA DE REYES.</v>
      </c>
    </row>
    <row r="1220" spans="1:19" ht="21" customHeight="1" x14ac:dyDescent="0.25">
      <c r="A1220" s="4" t="s">
        <v>2018</v>
      </c>
      <c r="B1220" s="5" t="s">
        <v>2004</v>
      </c>
      <c r="C1220" s="6" t="s">
        <v>1986</v>
      </c>
      <c r="D1220" s="6" t="s">
        <v>597</v>
      </c>
      <c r="E1220" s="6" t="s">
        <v>163</v>
      </c>
      <c r="F1220" s="7">
        <v>39</v>
      </c>
      <c r="G1220" s="8">
        <f t="shared" si="20"/>
        <v>9750</v>
      </c>
      <c r="H1220" s="10"/>
      <c r="I1220" s="17">
        <v>1</v>
      </c>
      <c r="J1220" s="17" t="s">
        <v>1601</v>
      </c>
      <c r="K1220" s="11">
        <v>45278</v>
      </c>
      <c r="L1220" s="11"/>
      <c r="M1220" t="e">
        <f>CONCATENATE(B1220,#REF!,C1220,D1220,E1220,#REF!)</f>
        <v>#REF!</v>
      </c>
      <c r="N1220" s="12" t="s">
        <v>1602</v>
      </c>
      <c r="O1220" s="13" t="str">
        <f>IFERROR(IF(C1220="","",VLOOKUP(TRIM(C1220),[15]Ñ!$A$1:$B$43,2,FALSE)),TRIM(C1220))</f>
        <v>CASTAÑEDA</v>
      </c>
      <c r="P1220" s="13" t="str">
        <f>IFERROR(IF(D1220="","",VLOOKUP(TRIM(D1220),[15]Ñ!$A$1:$B$43,2,FALSE)),TRIM(D1220))</f>
        <v>SALAZAR</v>
      </c>
      <c r="Q1220" s="14" t="str">
        <f>A1220</f>
        <v>2255</v>
      </c>
      <c r="R1220" s="15" t="str">
        <f t="shared" si="19"/>
        <v>JUAN CASTAÑEDA SALAZAR</v>
      </c>
      <c r="S1220" s="16" t="str">
        <f>CONCATENATE("APOYO A PEQUEÑOS PRODUCTORES AFECTADOS POR SINIESTROS AGROPECUARIOS (PAPPASA) 2023 - MUNICIPIO: ",B1220,".")</f>
        <v>APOYO A PEQUEÑOS PRODUCTORES AFECTADOS POR SINIESTROS AGROPECUARIOS (PAPPASA) 2023 - MUNICIPIO: VILLA DE REYES.</v>
      </c>
    </row>
    <row r="1221" spans="1:19" ht="21" customHeight="1" x14ac:dyDescent="0.25">
      <c r="A1221" s="4" t="s">
        <v>2019</v>
      </c>
      <c r="B1221" s="5" t="s">
        <v>2004</v>
      </c>
      <c r="C1221" s="6" t="s">
        <v>401</v>
      </c>
      <c r="D1221" s="6" t="s">
        <v>37</v>
      </c>
      <c r="E1221" s="6" t="s">
        <v>94</v>
      </c>
      <c r="F1221" s="7">
        <v>22</v>
      </c>
      <c r="G1221" s="8">
        <f t="shared" si="20"/>
        <v>5500</v>
      </c>
      <c r="H1221" s="10"/>
      <c r="I1221" s="17">
        <v>1</v>
      </c>
      <c r="J1221" s="17" t="s">
        <v>1601</v>
      </c>
      <c r="K1221" s="11">
        <v>45278</v>
      </c>
      <c r="L1221" s="11"/>
      <c r="M1221" t="e">
        <f>CONCATENATE(B1221,#REF!,C1221,D1221,E1221,#REF!)</f>
        <v>#REF!</v>
      </c>
      <c r="N1221" s="12" t="s">
        <v>1602</v>
      </c>
      <c r="O1221" s="13" t="str">
        <f>IFERROR(IF(C1221="","",VLOOKUP(TRIM(C1221),[15]Ñ!$A$1:$B$43,2,FALSE)),TRIM(C1221))</f>
        <v>JUAREZ</v>
      </c>
      <c r="P1221" s="13" t="str">
        <f>IFERROR(IF(D1221="","",VLOOKUP(TRIM(D1221),[15]Ñ!$A$1:$B$43,2,FALSE)),TRIM(D1221))</f>
        <v>RODRIGUEZ</v>
      </c>
      <c r="Q1221" s="14" t="str">
        <f>A1221</f>
        <v>2256</v>
      </c>
      <c r="R1221" s="15" t="str">
        <f t="shared" si="19"/>
        <v>EUSEBIO JUAREZ RODRIGUEZ</v>
      </c>
      <c r="S1221" s="16" t="str">
        <f>CONCATENATE("APOYO A PEQUEÑOS PRODUCTORES AFECTADOS POR SINIESTROS AGROPECUARIOS (PAPPASA) 2023 - MUNICIPIO: ",B1221,".")</f>
        <v>APOYO A PEQUEÑOS PRODUCTORES AFECTADOS POR SINIESTROS AGROPECUARIOS (PAPPASA) 2023 - MUNICIPIO: VILLA DE REYES.</v>
      </c>
    </row>
    <row r="1222" spans="1:19" ht="21" customHeight="1" x14ac:dyDescent="0.25">
      <c r="A1222" s="4" t="s">
        <v>2020</v>
      </c>
      <c r="B1222" s="5" t="s">
        <v>2004</v>
      </c>
      <c r="C1222" s="6" t="s">
        <v>37</v>
      </c>
      <c r="D1222" s="6" t="s">
        <v>21</v>
      </c>
      <c r="E1222" s="6" t="s">
        <v>2021</v>
      </c>
      <c r="F1222" s="7">
        <v>24</v>
      </c>
      <c r="G1222" s="8">
        <f t="shared" si="20"/>
        <v>6000</v>
      </c>
      <c r="H1222" s="10"/>
      <c r="I1222" s="17">
        <v>1</v>
      </c>
      <c r="J1222" s="17" t="s">
        <v>1601</v>
      </c>
      <c r="K1222" s="11">
        <v>45278</v>
      </c>
      <c r="L1222" s="11"/>
      <c r="M1222" t="e">
        <f>CONCATENATE(B1222,#REF!,C1222,D1222,E1222,#REF!)</f>
        <v>#REF!</v>
      </c>
      <c r="N1222" s="12" t="s">
        <v>1602</v>
      </c>
      <c r="O1222" s="13" t="str">
        <f>IFERROR(IF(C1222="","",VLOOKUP(TRIM(C1222),[15]Ñ!$A$1:$B$43,2,FALSE)),TRIM(C1222))</f>
        <v>RODRIGUEZ</v>
      </c>
      <c r="P1222" s="13" t="str">
        <f>IFERROR(IF(D1222="","",VLOOKUP(TRIM(D1222),[15]Ñ!$A$1:$B$43,2,FALSE)),TRIM(D1222))</f>
        <v>MARTINEZ</v>
      </c>
      <c r="Q1222" s="14" t="str">
        <f>A1222</f>
        <v>2257</v>
      </c>
      <c r="R1222" s="15" t="str">
        <f t="shared" si="19"/>
        <v>JUAN FRANCISCO RODRIGUEZ MARTINEZ</v>
      </c>
      <c r="S1222" s="16" t="str">
        <f>CONCATENATE("APOYO A PEQUEÑOS PRODUCTORES AFECTADOS POR SINIESTROS AGROPECUARIOS (PAPPASA) 2023 - MUNICIPIO: ",B1222,".")</f>
        <v>APOYO A PEQUEÑOS PRODUCTORES AFECTADOS POR SINIESTROS AGROPECUARIOS (PAPPASA) 2023 - MUNICIPIO: VILLA DE REYES.</v>
      </c>
    </row>
    <row r="1223" spans="1:19" ht="21" customHeight="1" x14ac:dyDescent="0.25">
      <c r="A1223" s="4" t="s">
        <v>2022</v>
      </c>
      <c r="B1223" s="5" t="s">
        <v>2004</v>
      </c>
      <c r="C1223" s="6" t="s">
        <v>37</v>
      </c>
      <c r="D1223" s="6" t="s">
        <v>597</v>
      </c>
      <c r="E1223" s="6" t="s">
        <v>567</v>
      </c>
      <c r="F1223" s="7">
        <v>41</v>
      </c>
      <c r="G1223" s="8">
        <f t="shared" si="20"/>
        <v>10250</v>
      </c>
      <c r="H1223" s="10"/>
      <c r="I1223" s="17">
        <v>1</v>
      </c>
      <c r="J1223" s="17" t="s">
        <v>1601</v>
      </c>
      <c r="K1223" s="11">
        <v>45278</v>
      </c>
      <c r="L1223" s="11"/>
      <c r="M1223" t="e">
        <f>CONCATENATE(B1223,#REF!,C1223,D1223,E1223,#REF!)</f>
        <v>#REF!</v>
      </c>
      <c r="N1223" s="12" t="s">
        <v>1602</v>
      </c>
      <c r="O1223" s="13" t="str">
        <f>IFERROR(IF(C1223="","",VLOOKUP(TRIM(C1223),[15]Ñ!$A$1:$B$43,2,FALSE)),TRIM(C1223))</f>
        <v>RODRIGUEZ</v>
      </c>
      <c r="P1223" s="13" t="str">
        <f>IFERROR(IF(D1223="","",VLOOKUP(TRIM(D1223),[15]Ñ!$A$1:$B$43,2,FALSE)),TRIM(D1223))</f>
        <v>SALAZAR</v>
      </c>
      <c r="Q1223" s="14" t="str">
        <f>A1223</f>
        <v>2258</v>
      </c>
      <c r="R1223" s="15" t="str">
        <f t="shared" si="19"/>
        <v>LEOBARDO RODRIGUEZ SALAZAR</v>
      </c>
      <c r="S1223" s="16" t="str">
        <f>CONCATENATE("APOYO A PEQUEÑOS PRODUCTORES AFECTADOS POR SINIESTROS AGROPECUARIOS (PAPPASA) 2023 - MUNICIPIO: ",B1223,".")</f>
        <v>APOYO A PEQUEÑOS PRODUCTORES AFECTADOS POR SINIESTROS AGROPECUARIOS (PAPPASA) 2023 - MUNICIPIO: VILLA DE REYES.</v>
      </c>
    </row>
    <row r="1224" spans="1:19" ht="21" customHeight="1" x14ac:dyDescent="0.25">
      <c r="A1224" s="4" t="s">
        <v>2023</v>
      </c>
      <c r="B1224" s="5" t="s">
        <v>2004</v>
      </c>
      <c r="C1224" s="6" t="s">
        <v>268</v>
      </c>
      <c r="D1224" s="6" t="s">
        <v>401</v>
      </c>
      <c r="E1224" s="6" t="s">
        <v>2024</v>
      </c>
      <c r="F1224" s="7">
        <v>31</v>
      </c>
      <c r="G1224" s="8">
        <f t="shared" si="20"/>
        <v>7750</v>
      </c>
      <c r="H1224" s="10"/>
      <c r="I1224" s="17">
        <v>1</v>
      </c>
      <c r="J1224" s="17" t="s">
        <v>1601</v>
      </c>
      <c r="K1224" s="11">
        <v>45278</v>
      </c>
      <c r="L1224" s="11"/>
      <c r="M1224" t="e">
        <f>CONCATENATE(B1224,#REF!,C1224,D1224,E1224,#REF!)</f>
        <v>#REF!</v>
      </c>
      <c r="N1224" s="12" t="s">
        <v>1602</v>
      </c>
      <c r="O1224" s="13" t="str">
        <f>IFERROR(IF(C1224="","",VLOOKUP(TRIM(C1224),[15]Ñ!$A$1:$B$43,2,FALSE)),TRIM(C1224))</f>
        <v>DONJUAN</v>
      </c>
      <c r="P1224" s="13" t="str">
        <f>IFERROR(IF(D1224="","",VLOOKUP(TRIM(D1224),[15]Ñ!$A$1:$B$43,2,FALSE)),TRIM(D1224))</f>
        <v>JUAREZ</v>
      </c>
      <c r="Q1224" s="14" t="str">
        <f>A1224</f>
        <v>2259</v>
      </c>
      <c r="R1224" s="15" t="str">
        <f t="shared" si="19"/>
        <v>J CARMEN DONJUAN JUAREZ</v>
      </c>
      <c r="S1224" s="16" t="str">
        <f>CONCATENATE("APOYO A PEQUEÑOS PRODUCTORES AFECTADOS POR SINIESTROS AGROPECUARIOS (PAPPASA) 2023 - MUNICIPIO: ",B1224,".")</f>
        <v>APOYO A PEQUEÑOS PRODUCTORES AFECTADOS POR SINIESTROS AGROPECUARIOS (PAPPASA) 2023 - MUNICIPIO: VILLA DE REYES.</v>
      </c>
    </row>
    <row r="1225" spans="1:19" ht="21" customHeight="1" x14ac:dyDescent="0.25">
      <c r="A1225" s="4" t="s">
        <v>2025</v>
      </c>
      <c r="B1225" s="5" t="s">
        <v>2004</v>
      </c>
      <c r="C1225" s="6" t="s">
        <v>268</v>
      </c>
      <c r="D1225" s="6" t="s">
        <v>1224</v>
      </c>
      <c r="E1225" s="6" t="s">
        <v>2026</v>
      </c>
      <c r="F1225" s="7">
        <v>32</v>
      </c>
      <c r="G1225" s="8">
        <f t="shared" si="20"/>
        <v>8000</v>
      </c>
      <c r="H1225" s="10"/>
      <c r="I1225" s="17">
        <v>1</v>
      </c>
      <c r="J1225" s="17" t="s">
        <v>1601</v>
      </c>
      <c r="K1225" s="11">
        <v>45278</v>
      </c>
      <c r="L1225" s="11"/>
      <c r="M1225" t="e">
        <f>CONCATENATE(B1225,#REF!,C1225,D1225,E1225,#REF!)</f>
        <v>#REF!</v>
      </c>
      <c r="N1225" s="12" t="s">
        <v>1602</v>
      </c>
      <c r="O1225" s="13" t="str">
        <f>IFERROR(IF(C1225="","",VLOOKUP(TRIM(C1225),[15]Ñ!$A$1:$B$43,2,FALSE)),TRIM(C1225))</f>
        <v>DONJUAN</v>
      </c>
      <c r="P1225" s="13" t="str">
        <f>IFERROR(IF(D1225="","",VLOOKUP(TRIM(D1225),[15]Ñ!$A$1:$B$43,2,FALSE)),TRIM(D1225))</f>
        <v>ORNELAS</v>
      </c>
      <c r="Q1225" s="14" t="str">
        <f>A1225</f>
        <v>2260</v>
      </c>
      <c r="R1225" s="15" t="str">
        <f t="shared" si="19"/>
        <v>J TEREZO DONJUAN ORNELAS</v>
      </c>
      <c r="S1225" s="16" t="str">
        <f>CONCATENATE("APOYO A PEQUEÑOS PRODUCTORES AFECTADOS POR SINIESTROS AGROPECUARIOS (PAPPASA) 2023 - MUNICIPIO: ",B1225,".")</f>
        <v>APOYO A PEQUEÑOS PRODUCTORES AFECTADOS POR SINIESTROS AGROPECUARIOS (PAPPASA) 2023 - MUNICIPIO: VILLA DE REYES.</v>
      </c>
    </row>
    <row r="1226" spans="1:19" ht="21" customHeight="1" x14ac:dyDescent="0.25">
      <c r="A1226" s="4" t="s">
        <v>2027</v>
      </c>
      <c r="B1226" s="5" t="s">
        <v>2004</v>
      </c>
      <c r="C1226" s="6" t="s">
        <v>401</v>
      </c>
      <c r="D1226" s="6" t="s">
        <v>70</v>
      </c>
      <c r="E1226" s="6" t="s">
        <v>285</v>
      </c>
      <c r="F1226" s="7">
        <v>10</v>
      </c>
      <c r="G1226" s="8">
        <f t="shared" si="20"/>
        <v>2500</v>
      </c>
      <c r="H1226" s="10"/>
      <c r="I1226" s="17">
        <v>1</v>
      </c>
      <c r="J1226" s="17" t="s">
        <v>1601</v>
      </c>
      <c r="K1226" s="11">
        <v>45278</v>
      </c>
      <c r="L1226" s="11"/>
      <c r="M1226" t="e">
        <f>CONCATENATE(B1226,#REF!,C1226,D1226,E1226,#REF!)</f>
        <v>#REF!</v>
      </c>
      <c r="N1226" s="12" t="s">
        <v>1602</v>
      </c>
      <c r="O1226" s="13" t="str">
        <f>IFERROR(IF(C1226="","",VLOOKUP(TRIM(C1226),[15]Ñ!$A$1:$B$43,2,FALSE)),TRIM(C1226))</f>
        <v>JUAREZ</v>
      </c>
      <c r="P1226" s="13" t="str">
        <f>IFERROR(IF(D1226="","",VLOOKUP(TRIM(D1226),[15]Ñ!$A$1:$B$43,2,FALSE)),TRIM(D1226))</f>
        <v>CAMACHO</v>
      </c>
      <c r="Q1226" s="14" t="str">
        <f>A1226</f>
        <v>2261</v>
      </c>
      <c r="R1226" s="15" t="str">
        <f t="shared" si="19"/>
        <v>PABLO JUAREZ CAMACHO</v>
      </c>
      <c r="S1226" s="16" t="str">
        <f>CONCATENATE("APOYO A PEQUEÑOS PRODUCTORES AFECTADOS POR SINIESTROS AGROPECUARIOS (PAPPASA) 2023 - MUNICIPIO: ",B1226,".")</f>
        <v>APOYO A PEQUEÑOS PRODUCTORES AFECTADOS POR SINIESTROS AGROPECUARIOS (PAPPASA) 2023 - MUNICIPIO: VILLA DE REYES.</v>
      </c>
    </row>
    <row r="1227" spans="1:19" ht="21" customHeight="1" x14ac:dyDescent="0.25">
      <c r="A1227" s="4" t="s">
        <v>2028</v>
      </c>
      <c r="B1227" s="5" t="s">
        <v>2004</v>
      </c>
      <c r="C1227" s="6" t="s">
        <v>37</v>
      </c>
      <c r="D1227" s="6" t="s">
        <v>597</v>
      </c>
      <c r="E1227" s="6" t="s">
        <v>373</v>
      </c>
      <c r="F1227" s="7">
        <v>13</v>
      </c>
      <c r="G1227" s="8">
        <f t="shared" si="20"/>
        <v>3250</v>
      </c>
      <c r="H1227" s="10"/>
      <c r="I1227" s="17">
        <v>1</v>
      </c>
      <c r="J1227" s="17" t="s">
        <v>1601</v>
      </c>
      <c r="K1227" s="11">
        <v>45278</v>
      </c>
      <c r="L1227" s="11"/>
      <c r="M1227" t="e">
        <f>CONCATENATE(B1227,#REF!,C1227,D1227,E1227,#REF!)</f>
        <v>#REF!</v>
      </c>
      <c r="N1227" s="12" t="s">
        <v>1602</v>
      </c>
      <c r="O1227" s="13" t="str">
        <f>IFERROR(IF(C1227="","",VLOOKUP(TRIM(C1227),[15]Ñ!$A$1:$B$43,2,FALSE)),TRIM(C1227))</f>
        <v>RODRIGUEZ</v>
      </c>
      <c r="P1227" s="13" t="str">
        <f>IFERROR(IF(D1227="","",VLOOKUP(TRIM(D1227),[15]Ñ!$A$1:$B$43,2,FALSE)),TRIM(D1227))</f>
        <v>SALAZAR</v>
      </c>
      <c r="Q1227" s="14" t="str">
        <f>A1227</f>
        <v>2262</v>
      </c>
      <c r="R1227" s="15" t="str">
        <f t="shared" si="19"/>
        <v>GABINO RODRIGUEZ SALAZAR</v>
      </c>
      <c r="S1227" s="16" t="str">
        <f>CONCATENATE("APOYO A PEQUEÑOS PRODUCTORES AFECTADOS POR SINIESTROS AGROPECUARIOS (PAPPASA) 2023 - MUNICIPIO: ",B1227,".")</f>
        <v>APOYO A PEQUEÑOS PRODUCTORES AFECTADOS POR SINIESTROS AGROPECUARIOS (PAPPASA) 2023 - MUNICIPIO: VILLA DE REYES.</v>
      </c>
    </row>
    <row r="1228" spans="1:19" ht="21" customHeight="1" x14ac:dyDescent="0.25">
      <c r="A1228" s="4" t="s">
        <v>2029</v>
      </c>
      <c r="B1228" s="5" t="s">
        <v>2004</v>
      </c>
      <c r="C1228" s="6" t="s">
        <v>597</v>
      </c>
      <c r="D1228" s="6" t="s">
        <v>268</v>
      </c>
      <c r="E1228" s="6" t="s">
        <v>730</v>
      </c>
      <c r="F1228" s="7">
        <v>20</v>
      </c>
      <c r="G1228" s="8">
        <f t="shared" si="20"/>
        <v>5000</v>
      </c>
      <c r="H1228" s="10"/>
      <c r="I1228" s="17">
        <v>1</v>
      </c>
      <c r="J1228" s="17" t="s">
        <v>1601</v>
      </c>
      <c r="K1228" s="11">
        <v>45278</v>
      </c>
      <c r="L1228" s="11"/>
      <c r="M1228" t="e">
        <f>CONCATENATE(B1228,#REF!,C1228,D1228,E1228,#REF!)</f>
        <v>#REF!</v>
      </c>
      <c r="N1228" s="12" t="s">
        <v>1602</v>
      </c>
      <c r="O1228" s="13" t="str">
        <f>IFERROR(IF(C1228="","",VLOOKUP(TRIM(C1228),[15]Ñ!$A$1:$B$43,2,FALSE)),TRIM(C1228))</f>
        <v>SALAZAR</v>
      </c>
      <c r="P1228" s="13" t="str">
        <f>IFERROR(IF(D1228="","",VLOOKUP(TRIM(D1228),[15]Ñ!$A$1:$B$43,2,FALSE)),TRIM(D1228))</f>
        <v>DONJUAN</v>
      </c>
      <c r="Q1228" s="14" t="str">
        <f>A1228</f>
        <v>2263</v>
      </c>
      <c r="R1228" s="15" t="str">
        <f t="shared" si="19"/>
        <v>MARCELINO SALAZAR DONJUAN</v>
      </c>
      <c r="S1228" s="16" t="str">
        <f>CONCATENATE("APOYO A PEQUEÑOS PRODUCTORES AFECTADOS POR SINIESTROS AGROPECUARIOS (PAPPASA) 2023 - MUNICIPIO: ",B1228,".")</f>
        <v>APOYO A PEQUEÑOS PRODUCTORES AFECTADOS POR SINIESTROS AGROPECUARIOS (PAPPASA) 2023 - MUNICIPIO: VILLA DE REYES.</v>
      </c>
    </row>
    <row r="1229" spans="1:19" ht="21" customHeight="1" x14ac:dyDescent="0.25">
      <c r="A1229" s="4" t="s">
        <v>2030</v>
      </c>
      <c r="B1229" s="5" t="s">
        <v>2004</v>
      </c>
      <c r="C1229" s="6" t="s">
        <v>597</v>
      </c>
      <c r="D1229" s="6" t="s">
        <v>59</v>
      </c>
      <c r="E1229" s="6" t="s">
        <v>288</v>
      </c>
      <c r="F1229" s="7">
        <v>33</v>
      </c>
      <c r="G1229" s="8">
        <f t="shared" si="20"/>
        <v>8250</v>
      </c>
      <c r="H1229" s="10"/>
      <c r="I1229" s="17">
        <v>1</v>
      </c>
      <c r="J1229" s="17" t="s">
        <v>1601</v>
      </c>
      <c r="K1229" s="11">
        <v>45278</v>
      </c>
      <c r="L1229" s="11"/>
      <c r="M1229" t="e">
        <f>CONCATENATE(B1229,#REF!,C1229,D1229,E1229,#REF!)</f>
        <v>#REF!</v>
      </c>
      <c r="N1229" s="12" t="s">
        <v>1602</v>
      </c>
      <c r="O1229" s="13" t="str">
        <f>IFERROR(IF(C1229="","",VLOOKUP(TRIM(C1229),[15]Ñ!$A$1:$B$43,2,FALSE)),TRIM(C1229))</f>
        <v>SALAZAR</v>
      </c>
      <c r="P1229" s="13" t="str">
        <f>IFERROR(IF(D1229="","",VLOOKUP(TRIM(D1229),[15]Ñ!$A$1:$B$43,2,FALSE)),TRIM(D1229))</f>
        <v>HERNANDEZ</v>
      </c>
      <c r="Q1229" s="14" t="str">
        <f>A1229</f>
        <v>2264</v>
      </c>
      <c r="R1229" s="15" t="str">
        <f t="shared" si="19"/>
        <v>JUAN MANUEL SALAZAR HERNANDEZ</v>
      </c>
      <c r="S1229" s="16" t="str">
        <f>CONCATENATE("APOYO A PEQUEÑOS PRODUCTORES AFECTADOS POR SINIESTROS AGROPECUARIOS (PAPPASA) 2023 - MUNICIPIO: ",B1229,".")</f>
        <v>APOYO A PEQUEÑOS PRODUCTORES AFECTADOS POR SINIESTROS AGROPECUARIOS (PAPPASA) 2023 - MUNICIPIO: VILLA DE REYES.</v>
      </c>
    </row>
    <row r="1230" spans="1:19" ht="21" customHeight="1" x14ac:dyDescent="0.25">
      <c r="A1230" s="4" t="s">
        <v>2031</v>
      </c>
      <c r="B1230" s="5" t="s">
        <v>2004</v>
      </c>
      <c r="C1230" s="6" t="s">
        <v>597</v>
      </c>
      <c r="D1230" s="6" t="s">
        <v>37</v>
      </c>
      <c r="E1230" s="6" t="s">
        <v>216</v>
      </c>
      <c r="F1230" s="7">
        <v>50</v>
      </c>
      <c r="G1230" s="8">
        <f t="shared" si="20"/>
        <v>12500</v>
      </c>
      <c r="H1230" s="10"/>
      <c r="I1230" s="17">
        <v>1</v>
      </c>
      <c r="J1230" s="17" t="s">
        <v>1601</v>
      </c>
      <c r="K1230" s="11">
        <v>45278</v>
      </c>
      <c r="L1230" s="11"/>
      <c r="M1230" t="e">
        <f>CONCATENATE(B1230,#REF!,C1230,D1230,E1230,#REF!)</f>
        <v>#REF!</v>
      </c>
      <c r="N1230" s="12" t="s">
        <v>1602</v>
      </c>
      <c r="O1230" s="13" t="str">
        <f>IFERROR(IF(C1230="","",VLOOKUP(TRIM(C1230),[15]Ñ!$A$1:$B$43,2,FALSE)),TRIM(C1230))</f>
        <v>SALAZAR</v>
      </c>
      <c r="P1230" s="13" t="str">
        <f>IFERROR(IF(D1230="","",VLOOKUP(TRIM(D1230),[15]Ñ!$A$1:$B$43,2,FALSE)),TRIM(D1230))</f>
        <v>RODRIGUEZ</v>
      </c>
      <c r="Q1230" s="14" t="str">
        <f>A1230</f>
        <v>2265</v>
      </c>
      <c r="R1230" s="15" t="str">
        <f t="shared" si="19"/>
        <v>JULIAN SALAZAR RODRIGUEZ</v>
      </c>
      <c r="S1230" s="16" t="str">
        <f>CONCATENATE("APOYO A PEQUEÑOS PRODUCTORES AFECTADOS POR SINIESTROS AGROPECUARIOS (PAPPASA) 2023 - MUNICIPIO: ",B1230,".")</f>
        <v>APOYO A PEQUEÑOS PRODUCTORES AFECTADOS POR SINIESTROS AGROPECUARIOS (PAPPASA) 2023 - MUNICIPIO: VILLA DE REYES.</v>
      </c>
    </row>
    <row r="1231" spans="1:19" ht="21" customHeight="1" x14ac:dyDescent="0.25">
      <c r="A1231" s="4" t="s">
        <v>2032</v>
      </c>
      <c r="B1231" s="5" t="s">
        <v>2004</v>
      </c>
      <c r="C1231" s="6" t="s">
        <v>364</v>
      </c>
      <c r="D1231" s="6" t="s">
        <v>354</v>
      </c>
      <c r="E1231" s="6" t="s">
        <v>113</v>
      </c>
      <c r="F1231" s="7">
        <v>9</v>
      </c>
      <c r="G1231" s="8">
        <f t="shared" si="20"/>
        <v>2250</v>
      </c>
      <c r="H1231" s="10"/>
      <c r="I1231" s="17">
        <v>1</v>
      </c>
      <c r="J1231" s="17" t="s">
        <v>1601</v>
      </c>
      <c r="K1231" s="11">
        <v>45278</v>
      </c>
      <c r="L1231" s="11"/>
      <c r="M1231" t="e">
        <f>CONCATENATE(B1231,#REF!,C1231,D1231,E1231,#REF!)</f>
        <v>#REF!</v>
      </c>
      <c r="N1231" s="12" t="s">
        <v>1602</v>
      </c>
      <c r="O1231" s="13" t="str">
        <f>IFERROR(IF(C1231="","",VLOOKUP(TRIM(C1231),[15]Ñ!$A$1:$B$43,2,FALSE)),TRIM(C1231))</f>
        <v>GALLEGOS</v>
      </c>
      <c r="P1231" s="13" t="str">
        <f>IFERROR(IF(D1231="","",VLOOKUP(TRIM(D1231),[15]Ñ!$A$1:$B$43,2,FALSE)),TRIM(D1231))</f>
        <v>SEGURA</v>
      </c>
      <c r="Q1231" s="14" t="str">
        <f>A1231</f>
        <v>2266</v>
      </c>
      <c r="R1231" s="15" t="str">
        <f t="shared" si="19"/>
        <v>J JESUS GALLEGOS SEGURA</v>
      </c>
      <c r="S1231" s="16" t="str">
        <f>CONCATENATE("APOYO A PEQUEÑOS PRODUCTORES AFECTADOS POR SINIESTROS AGROPECUARIOS (PAPPASA) 2023 - MUNICIPIO: ",B1231,".")</f>
        <v>APOYO A PEQUEÑOS PRODUCTORES AFECTADOS POR SINIESTROS AGROPECUARIOS (PAPPASA) 2023 - MUNICIPIO: VILLA DE REYES.</v>
      </c>
    </row>
    <row r="1232" spans="1:19" ht="21" customHeight="1" x14ac:dyDescent="0.25">
      <c r="A1232" s="4" t="s">
        <v>2033</v>
      </c>
      <c r="B1232" s="5" t="s">
        <v>2004</v>
      </c>
      <c r="C1232" s="6" t="s">
        <v>12</v>
      </c>
      <c r="D1232" s="6" t="s">
        <v>21</v>
      </c>
      <c r="E1232" s="6" t="s">
        <v>2034</v>
      </c>
      <c r="F1232" s="7">
        <v>27</v>
      </c>
      <c r="G1232" s="8">
        <f t="shared" si="20"/>
        <v>6750</v>
      </c>
      <c r="H1232" s="10"/>
      <c r="I1232" s="17">
        <v>1</v>
      </c>
      <c r="J1232" s="17" t="s">
        <v>1601</v>
      </c>
      <c r="K1232" s="11">
        <v>45278</v>
      </c>
      <c r="L1232" s="11"/>
      <c r="M1232" t="e">
        <f>CONCATENATE(B1232,#REF!,C1232,D1232,E1232,#REF!)</f>
        <v>#REF!</v>
      </c>
      <c r="N1232" s="12" t="s">
        <v>1602</v>
      </c>
      <c r="O1232" s="13" t="str">
        <f>IFERROR(IF(C1232="","",VLOOKUP(TRIM(C1232),[15]Ñ!$A$1:$B$43,2,FALSE)),TRIM(C1232))</f>
        <v>GOMEZ</v>
      </c>
      <c r="P1232" s="13" t="str">
        <f>IFERROR(IF(D1232="","",VLOOKUP(TRIM(D1232),[15]Ñ!$A$1:$B$43,2,FALSE)),TRIM(D1232))</f>
        <v>MARTINEZ</v>
      </c>
      <c r="Q1232" s="14" t="str">
        <f>A1232</f>
        <v>2267</v>
      </c>
      <c r="R1232" s="15" t="str">
        <f t="shared" si="19"/>
        <v>OLGA GOMEZ MARTINEZ</v>
      </c>
      <c r="S1232" s="16" t="str">
        <f>CONCATENATE("APOYO A PEQUEÑOS PRODUCTORES AFECTADOS POR SINIESTROS AGROPECUARIOS (PAPPASA) 2023 - MUNICIPIO: ",B1232,".")</f>
        <v>APOYO A PEQUEÑOS PRODUCTORES AFECTADOS POR SINIESTROS AGROPECUARIOS (PAPPASA) 2023 - MUNICIPIO: VILLA DE REYES.</v>
      </c>
    </row>
    <row r="1233" spans="1:19" ht="21" customHeight="1" x14ac:dyDescent="0.25">
      <c r="A1233" s="4" t="s">
        <v>2035</v>
      </c>
      <c r="B1233" s="5" t="s">
        <v>2004</v>
      </c>
      <c r="C1233" s="6" t="s">
        <v>169</v>
      </c>
      <c r="D1233" s="6" t="s">
        <v>37</v>
      </c>
      <c r="E1233" s="6" t="s">
        <v>2036</v>
      </c>
      <c r="F1233" s="7">
        <v>10</v>
      </c>
      <c r="G1233" s="8">
        <f t="shared" si="20"/>
        <v>2500</v>
      </c>
      <c r="H1233" s="10"/>
      <c r="I1233" s="17">
        <v>1</v>
      </c>
      <c r="J1233" s="17" t="s">
        <v>1601</v>
      </c>
      <c r="K1233" s="11">
        <v>45278</v>
      </c>
      <c r="L1233" s="11"/>
      <c r="M1233" t="e">
        <f>CONCATENATE(B1233,#REF!,C1233,D1233,E1233,#REF!)</f>
        <v>#REF!</v>
      </c>
      <c r="N1233" s="12" t="s">
        <v>1602</v>
      </c>
      <c r="O1233" s="13" t="str">
        <f>IFERROR(IF(C1233="","",VLOOKUP(TRIM(C1233),[15]Ñ!$A$1:$B$43,2,FALSE)),TRIM(C1233))</f>
        <v>GONZALEZ</v>
      </c>
      <c r="P1233" s="13" t="str">
        <f>IFERROR(IF(D1233="","",VLOOKUP(TRIM(D1233),[15]Ñ!$A$1:$B$43,2,FALSE)),TRIM(D1233))</f>
        <v>RODRIGUEZ</v>
      </c>
      <c r="Q1233" s="14" t="str">
        <f>A1233</f>
        <v>2268</v>
      </c>
      <c r="R1233" s="15" t="str">
        <f t="shared" si="19"/>
        <v>MARIA LUISA GONZALEZ RODRIGUEZ</v>
      </c>
      <c r="S1233" s="16" t="str">
        <f>CONCATENATE("APOYO A PEQUEÑOS PRODUCTORES AFECTADOS POR SINIESTROS AGROPECUARIOS (PAPPASA) 2023 - MUNICIPIO: ",B1233,".")</f>
        <v>APOYO A PEQUEÑOS PRODUCTORES AFECTADOS POR SINIESTROS AGROPECUARIOS (PAPPASA) 2023 - MUNICIPIO: VILLA DE REYES.</v>
      </c>
    </row>
    <row r="1234" spans="1:19" ht="21" customHeight="1" x14ac:dyDescent="0.25">
      <c r="A1234" s="4" t="s">
        <v>2037</v>
      </c>
      <c r="B1234" s="5" t="s">
        <v>2004</v>
      </c>
      <c r="C1234" s="6" t="s">
        <v>28</v>
      </c>
      <c r="D1234" s="6" t="s">
        <v>21</v>
      </c>
      <c r="E1234" s="6" t="s">
        <v>1023</v>
      </c>
      <c r="F1234" s="7">
        <v>11</v>
      </c>
      <c r="G1234" s="8">
        <f t="shared" si="20"/>
        <v>2750</v>
      </c>
      <c r="H1234" s="10"/>
      <c r="I1234" s="17">
        <v>1</v>
      </c>
      <c r="J1234" s="17" t="s">
        <v>1601</v>
      </c>
      <c r="K1234" s="11">
        <v>45278</v>
      </c>
      <c r="L1234" s="11"/>
      <c r="M1234" t="e">
        <f>CONCATENATE(B1234,#REF!,C1234,D1234,E1234,#REF!)</f>
        <v>#REF!</v>
      </c>
      <c r="N1234" s="12" t="s">
        <v>1602</v>
      </c>
      <c r="O1234" s="13" t="str">
        <f>IFERROR(IF(C1234="","",VLOOKUP(TRIM(C1234),[15]Ñ!$A$1:$B$43,2,FALSE)),TRIM(C1234))</f>
        <v>RAMIREZ</v>
      </c>
      <c r="P1234" s="13" t="str">
        <f>IFERROR(IF(D1234="","",VLOOKUP(TRIM(D1234),[15]Ñ!$A$1:$B$43,2,FALSE)),TRIM(D1234))</f>
        <v>MARTINEZ</v>
      </c>
      <c r="Q1234" s="14" t="str">
        <f>A1234</f>
        <v>2269</v>
      </c>
      <c r="R1234" s="15" t="str">
        <f t="shared" si="19"/>
        <v>MARTIN RAMIREZ MARTINEZ</v>
      </c>
      <c r="S1234" s="16" t="str">
        <f>CONCATENATE("APOYO A PEQUEÑOS PRODUCTORES AFECTADOS POR SINIESTROS AGROPECUARIOS (PAPPASA) 2023 - MUNICIPIO: ",B1234,".")</f>
        <v>APOYO A PEQUEÑOS PRODUCTORES AFECTADOS POR SINIESTROS AGROPECUARIOS (PAPPASA) 2023 - MUNICIPIO: VILLA DE REYES.</v>
      </c>
    </row>
    <row r="1235" spans="1:19" ht="21" customHeight="1" x14ac:dyDescent="0.25">
      <c r="A1235" s="4" t="s">
        <v>2038</v>
      </c>
      <c r="B1235" s="5" t="s">
        <v>2004</v>
      </c>
      <c r="C1235" s="6" t="s">
        <v>37</v>
      </c>
      <c r="D1235" s="6" t="s">
        <v>405</v>
      </c>
      <c r="E1235" s="6" t="s">
        <v>2039</v>
      </c>
      <c r="F1235" s="7">
        <v>20</v>
      </c>
      <c r="G1235" s="8">
        <f t="shared" si="20"/>
        <v>5000</v>
      </c>
      <c r="H1235" s="10"/>
      <c r="I1235" s="17">
        <v>1</v>
      </c>
      <c r="J1235" s="17" t="s">
        <v>1601</v>
      </c>
      <c r="K1235" s="11">
        <v>45278</v>
      </c>
      <c r="L1235" s="11"/>
      <c r="M1235" t="e">
        <f>CONCATENATE(B1235,#REF!,C1235,D1235,E1235,#REF!)</f>
        <v>#REF!</v>
      </c>
      <c r="N1235" s="12" t="s">
        <v>1602</v>
      </c>
      <c r="O1235" s="13" t="str">
        <f>IFERROR(IF(C1235="","",VLOOKUP(TRIM(C1235),[15]Ñ!$A$1:$B$43,2,FALSE)),TRIM(C1235))</f>
        <v>RODRIGUEZ</v>
      </c>
      <c r="P1235" s="13" t="str">
        <f>IFERROR(IF(D1235="","",VLOOKUP(TRIM(D1235),[15]Ñ!$A$1:$B$43,2,FALSE)),TRIM(D1235))</f>
        <v>PIÑA</v>
      </c>
      <c r="Q1235" s="14" t="str">
        <f>A1235</f>
        <v>2270</v>
      </c>
      <c r="R1235" s="15" t="str">
        <f t="shared" si="19"/>
        <v>JUAN PEDRO RODRIGUEZ PIÑA</v>
      </c>
      <c r="S1235" s="16" t="str">
        <f>CONCATENATE("APOYO A PEQUEÑOS PRODUCTORES AFECTADOS POR SINIESTROS AGROPECUARIOS (PAPPASA) 2023 - MUNICIPIO: ",B1235,".")</f>
        <v>APOYO A PEQUEÑOS PRODUCTORES AFECTADOS POR SINIESTROS AGROPECUARIOS (PAPPASA) 2023 - MUNICIPIO: VILLA DE REYES.</v>
      </c>
    </row>
    <row r="1236" spans="1:19" ht="21" customHeight="1" x14ac:dyDescent="0.25">
      <c r="A1236" s="4" t="s">
        <v>2040</v>
      </c>
      <c r="B1236" s="5" t="s">
        <v>2004</v>
      </c>
      <c r="C1236" s="6" t="s">
        <v>1630</v>
      </c>
      <c r="D1236" s="6" t="s">
        <v>2041</v>
      </c>
      <c r="E1236" s="6" t="s">
        <v>2042</v>
      </c>
      <c r="F1236" s="7">
        <v>40</v>
      </c>
      <c r="G1236" s="8">
        <f t="shared" si="20"/>
        <v>10000</v>
      </c>
      <c r="H1236" s="10"/>
      <c r="I1236" s="17">
        <v>1</v>
      </c>
      <c r="J1236" s="17" t="s">
        <v>1601</v>
      </c>
      <c r="K1236" s="11">
        <v>45278</v>
      </c>
      <c r="L1236" s="11"/>
      <c r="M1236" t="e">
        <f>CONCATENATE(B1236,#REF!,C1236,D1236,E1236,#REF!)</f>
        <v>#REF!</v>
      </c>
      <c r="N1236" s="12" t="s">
        <v>1602</v>
      </c>
      <c r="O1236" s="13" t="str">
        <f>IFERROR(IF(C1236="","",VLOOKUP(TRIM(C1236),[15]Ñ!$A$1:$B$43,2,FALSE)),TRIM(C1236))</f>
        <v>SANDOVAL</v>
      </c>
      <c r="P1236" s="13" t="str">
        <f>IFERROR(IF(D1236="","",VLOOKUP(TRIM(D1236),[15]Ñ!$A$1:$B$43,2,FALSE)),TRIM(D1236))</f>
        <v>PEDROZA</v>
      </c>
      <c r="Q1236" s="14" t="str">
        <f>A1236</f>
        <v>2271</v>
      </c>
      <c r="R1236" s="15" t="str">
        <f t="shared" si="19"/>
        <v>JUZZIEL EMILIANO SANDOVAL PEDROZA</v>
      </c>
      <c r="S1236" s="16" t="str">
        <f>CONCATENATE("APOYO A PEQUEÑOS PRODUCTORES AFECTADOS POR SINIESTROS AGROPECUARIOS (PAPPASA) 2023 - MUNICIPIO: ",B1236,".")</f>
        <v>APOYO A PEQUEÑOS PRODUCTORES AFECTADOS POR SINIESTROS AGROPECUARIOS (PAPPASA) 2023 - MUNICIPIO: VILLA DE REYES.</v>
      </c>
    </row>
    <row r="1237" spans="1:19" ht="21" customHeight="1" x14ac:dyDescent="0.25">
      <c r="A1237" s="4" t="s">
        <v>2043</v>
      </c>
      <c r="B1237" s="5" t="s">
        <v>2004</v>
      </c>
      <c r="C1237" s="6" t="s">
        <v>1630</v>
      </c>
      <c r="D1237" s="6" t="s">
        <v>2044</v>
      </c>
      <c r="E1237" s="6" t="s">
        <v>507</v>
      </c>
      <c r="F1237" s="7">
        <v>4</v>
      </c>
      <c r="G1237" s="8">
        <f t="shared" si="20"/>
        <v>1000</v>
      </c>
      <c r="H1237" s="10"/>
      <c r="I1237" s="17">
        <v>1</v>
      </c>
      <c r="J1237" s="17" t="s">
        <v>1601</v>
      </c>
      <c r="K1237" s="11">
        <v>45278</v>
      </c>
      <c r="L1237" s="11"/>
      <c r="M1237" t="e">
        <f>CONCATENATE(B1237,#REF!,C1237,D1237,E1237,#REF!)</f>
        <v>#REF!</v>
      </c>
      <c r="N1237" s="12" t="s">
        <v>1602</v>
      </c>
      <c r="O1237" s="13" t="str">
        <f>IFERROR(IF(C1237="","",VLOOKUP(TRIM(C1237),[15]Ñ!$A$1:$B$43,2,FALSE)),TRIM(C1237))</f>
        <v>SANDOVAL</v>
      </c>
      <c r="P1237" s="13" t="str">
        <f>IFERROR(IF(D1237="","",VLOOKUP(TRIM(D1237),[15]Ñ!$A$1:$B$43,2,FALSE)),TRIM(D1237))</f>
        <v>VASQUEZ</v>
      </c>
      <c r="Q1237" s="14" t="str">
        <f>A1237</f>
        <v>2272</v>
      </c>
      <c r="R1237" s="15" t="str">
        <f t="shared" si="19"/>
        <v>JAVIER SANDOVAL VASQUEZ</v>
      </c>
      <c r="S1237" s="16" t="str">
        <f>CONCATENATE("APOYO A PEQUEÑOS PRODUCTORES AFECTADOS POR SINIESTROS AGROPECUARIOS (PAPPASA) 2023 - MUNICIPIO: ",B1237,".")</f>
        <v>APOYO A PEQUEÑOS PRODUCTORES AFECTADOS POR SINIESTROS AGROPECUARIOS (PAPPASA) 2023 - MUNICIPIO: VILLA DE REYES.</v>
      </c>
    </row>
    <row r="1238" spans="1:19" ht="21" customHeight="1" x14ac:dyDescent="0.25">
      <c r="A1238" s="4" t="s">
        <v>2045</v>
      </c>
      <c r="B1238" s="5" t="s">
        <v>2004</v>
      </c>
      <c r="C1238" s="6" t="s">
        <v>2047</v>
      </c>
      <c r="D1238" s="6" t="s">
        <v>21</v>
      </c>
      <c r="E1238" s="6" t="s">
        <v>163</v>
      </c>
      <c r="F1238" s="7">
        <v>28</v>
      </c>
      <c r="G1238" s="8">
        <f t="shared" si="20"/>
        <v>7000</v>
      </c>
      <c r="H1238" s="10"/>
      <c r="I1238" s="17">
        <v>1</v>
      </c>
      <c r="J1238" s="17" t="s">
        <v>1601</v>
      </c>
      <c r="K1238" s="11">
        <v>45278</v>
      </c>
      <c r="L1238" s="11"/>
      <c r="M1238" t="e">
        <f>CONCATENATE(B1238,#REF!,C1238,D1238,E1238,#REF!)</f>
        <v>#REF!</v>
      </c>
      <c r="N1238" s="12" t="s">
        <v>1602</v>
      </c>
      <c r="O1238" s="13" t="str">
        <f>IFERROR(IF(C1238="","",VLOOKUP(TRIM(C1238),[15]Ñ!$A$1:$B$43,2,FALSE)),TRIM(C1238))</f>
        <v>NARVAEZ</v>
      </c>
      <c r="P1238" s="13" t="str">
        <f>IFERROR(IF(D1238="","",VLOOKUP(TRIM(D1238),[15]Ñ!$A$1:$B$43,2,FALSE)),TRIM(D1238))</f>
        <v>MARTINEZ</v>
      </c>
      <c r="Q1238" s="14" t="str">
        <f>A1238</f>
        <v>2273</v>
      </c>
      <c r="R1238" s="15" t="str">
        <f t="shared" si="19"/>
        <v>JUAN NARVAEZ MARTINEZ</v>
      </c>
      <c r="S1238" s="16" t="str">
        <f>CONCATENATE("APOYO A PEQUEÑOS PRODUCTORES AFECTADOS POR SINIESTROS AGROPECUARIOS (PAPPASA) 2023 - MUNICIPIO: ",B1238,".")</f>
        <v>APOYO A PEQUEÑOS PRODUCTORES AFECTADOS POR SINIESTROS AGROPECUARIOS (PAPPASA) 2023 - MUNICIPIO: VILLA DE REYES.</v>
      </c>
    </row>
    <row r="1239" spans="1:19" ht="21" customHeight="1" x14ac:dyDescent="0.25">
      <c r="A1239" s="4" t="s">
        <v>2048</v>
      </c>
      <c r="B1239" s="5" t="s">
        <v>2004</v>
      </c>
      <c r="C1239" s="6" t="s">
        <v>172</v>
      </c>
      <c r="D1239" s="6" t="s">
        <v>2049</v>
      </c>
      <c r="E1239" s="6" t="s">
        <v>2050</v>
      </c>
      <c r="F1239" s="7">
        <v>7</v>
      </c>
      <c r="G1239" s="8">
        <f t="shared" si="20"/>
        <v>1750</v>
      </c>
      <c r="H1239" s="10"/>
      <c r="I1239" s="17">
        <v>1</v>
      </c>
      <c r="J1239" s="17" t="s">
        <v>1601</v>
      </c>
      <c r="K1239" s="11">
        <v>45278</v>
      </c>
      <c r="L1239" s="11"/>
      <c r="M1239" t="e">
        <f>CONCATENATE(B1239,#REF!,C1239,D1239,E1239,#REF!)</f>
        <v>#REF!</v>
      </c>
      <c r="N1239" s="12" t="s">
        <v>1602</v>
      </c>
      <c r="O1239" s="13" t="str">
        <f>IFERROR(IF(C1239="","",VLOOKUP(TRIM(C1239),[15]Ñ!$A$1:$B$43,2,FALSE)),TRIM(C1239))</f>
        <v>ROCHA</v>
      </c>
      <c r="P1239" s="13" t="str">
        <f>IFERROR(IF(D1239="","",VLOOKUP(TRIM(D1239),[15]Ñ!$A$1:$B$43,2,FALSE)),TRIM(D1239))</f>
        <v>TRISTAN</v>
      </c>
      <c r="Q1239" s="14" t="str">
        <f>A1239</f>
        <v>2274</v>
      </c>
      <c r="R1239" s="15" t="str">
        <f t="shared" si="19"/>
        <v>JOSE JESUS ROCHA TRISTAN</v>
      </c>
      <c r="S1239" s="16" t="str">
        <f>CONCATENATE("APOYO A PEQUEÑOS PRODUCTORES AFECTADOS POR SINIESTROS AGROPECUARIOS (PAPPASA) 2023 - MUNICIPIO: ",B1239,".")</f>
        <v>APOYO A PEQUEÑOS PRODUCTORES AFECTADOS POR SINIESTROS AGROPECUARIOS (PAPPASA) 2023 - MUNICIPIO: VILLA DE REYES.</v>
      </c>
    </row>
    <row r="1240" spans="1:19" ht="21" customHeight="1" x14ac:dyDescent="0.25">
      <c r="A1240" s="4" t="s">
        <v>2051</v>
      </c>
      <c r="B1240" s="5" t="s">
        <v>2004</v>
      </c>
      <c r="C1240" s="6" t="s">
        <v>172</v>
      </c>
      <c r="D1240" s="6" t="s">
        <v>2049</v>
      </c>
      <c r="E1240" s="6" t="s">
        <v>739</v>
      </c>
      <c r="F1240" s="7">
        <v>50</v>
      </c>
      <c r="G1240" s="8">
        <f t="shared" si="20"/>
        <v>12500</v>
      </c>
      <c r="H1240" s="10"/>
      <c r="I1240" s="17">
        <v>1</v>
      </c>
      <c r="J1240" s="17" t="s">
        <v>1601</v>
      </c>
      <c r="K1240" s="11">
        <v>45278</v>
      </c>
      <c r="L1240" s="11"/>
      <c r="M1240" t="e">
        <f>CONCATENATE(B1240,#REF!,C1240,D1240,E1240,#REF!)</f>
        <v>#REF!</v>
      </c>
      <c r="N1240" s="12" t="s">
        <v>1602</v>
      </c>
      <c r="O1240" s="13" t="str">
        <f>IFERROR(IF(C1240="","",VLOOKUP(TRIM(C1240),[15]Ñ!$A$1:$B$43,2,FALSE)),TRIM(C1240))</f>
        <v>ROCHA</v>
      </c>
      <c r="P1240" s="13" t="str">
        <f>IFERROR(IF(D1240="","",VLOOKUP(TRIM(D1240),[15]Ñ!$A$1:$B$43,2,FALSE)),TRIM(D1240))</f>
        <v>TRISTAN</v>
      </c>
      <c r="Q1240" s="14" t="str">
        <f>A1240</f>
        <v>2275</v>
      </c>
      <c r="R1240" s="15" t="str">
        <f t="shared" si="19"/>
        <v>RAUL ROCHA TRISTAN</v>
      </c>
      <c r="S1240" s="16" t="str">
        <f>CONCATENATE("APOYO A PEQUEÑOS PRODUCTORES AFECTADOS POR SINIESTROS AGROPECUARIOS (PAPPASA) 2023 - MUNICIPIO: ",B1240,".")</f>
        <v>APOYO A PEQUEÑOS PRODUCTORES AFECTADOS POR SINIESTROS AGROPECUARIOS (PAPPASA) 2023 - MUNICIPIO: VILLA DE REYES.</v>
      </c>
    </row>
    <row r="1241" spans="1:19" ht="21" customHeight="1" x14ac:dyDescent="0.25">
      <c r="A1241" s="4" t="s">
        <v>2052</v>
      </c>
      <c r="B1241" s="5" t="s">
        <v>2004</v>
      </c>
      <c r="C1241" s="6" t="s">
        <v>354</v>
      </c>
      <c r="D1241" s="6" t="s">
        <v>600</v>
      </c>
      <c r="E1241" s="6" t="s">
        <v>603</v>
      </c>
      <c r="F1241" s="7">
        <v>25</v>
      </c>
      <c r="G1241" s="8">
        <f t="shared" si="20"/>
        <v>6250</v>
      </c>
      <c r="H1241" s="10"/>
      <c r="I1241" s="17">
        <v>1</v>
      </c>
      <c r="J1241" s="17" t="s">
        <v>1601</v>
      </c>
      <c r="K1241" s="11">
        <v>45278</v>
      </c>
      <c r="L1241" s="11"/>
      <c r="M1241" t="e">
        <f>CONCATENATE(B1241,#REF!,C1241,D1241,E1241,#REF!)</f>
        <v>#REF!</v>
      </c>
      <c r="N1241" s="12" t="s">
        <v>1602</v>
      </c>
      <c r="O1241" s="13" t="str">
        <f>IFERROR(IF(C1241="","",VLOOKUP(TRIM(C1241),[15]Ñ!$A$1:$B$43,2,FALSE)),TRIM(C1241))</f>
        <v>SEGURA</v>
      </c>
      <c r="P1241" s="13" t="str">
        <f>IFERROR(IF(D1241="","",VLOOKUP(TRIM(D1241),[15]Ñ!$A$1:$B$43,2,FALSE)),TRIM(D1241))</f>
        <v>ROSAS</v>
      </c>
      <c r="Q1241" s="14" t="str">
        <f>A1241</f>
        <v>2276</v>
      </c>
      <c r="R1241" s="15" t="str">
        <f t="shared" si="19"/>
        <v>LIDIA SEGURA ROSAS</v>
      </c>
      <c r="S1241" s="16" t="str">
        <f>CONCATENATE("APOYO A PEQUEÑOS PRODUCTORES AFECTADOS POR SINIESTROS AGROPECUARIOS (PAPPASA) 2023 - MUNICIPIO: ",B1241,".")</f>
        <v>APOYO A PEQUEÑOS PRODUCTORES AFECTADOS POR SINIESTROS AGROPECUARIOS (PAPPASA) 2023 - MUNICIPIO: VILLA DE REYES.</v>
      </c>
    </row>
    <row r="1242" spans="1:19" ht="21" customHeight="1" x14ac:dyDescent="0.25">
      <c r="A1242" s="4" t="s">
        <v>2053</v>
      </c>
      <c r="B1242" s="5" t="s">
        <v>2004</v>
      </c>
      <c r="C1242" s="6" t="s">
        <v>99</v>
      </c>
      <c r="D1242" s="6" t="s">
        <v>677</v>
      </c>
      <c r="E1242" s="6" t="s">
        <v>228</v>
      </c>
      <c r="F1242" s="7">
        <v>36</v>
      </c>
      <c r="G1242" s="8">
        <f t="shared" si="20"/>
        <v>9000</v>
      </c>
      <c r="H1242" s="10"/>
      <c r="I1242" s="17">
        <v>1</v>
      </c>
      <c r="J1242" s="17" t="s">
        <v>1601</v>
      </c>
      <c r="K1242" s="11">
        <v>45278</v>
      </c>
      <c r="L1242" s="11"/>
      <c r="M1242" t="e">
        <f>CONCATENATE(B1242,#REF!,C1242,D1242,E1242,#REF!)</f>
        <v>#REF!</v>
      </c>
      <c r="N1242" s="12" t="s">
        <v>1602</v>
      </c>
      <c r="O1242" s="13" t="str">
        <f>IFERROR(IF(C1242="","",VLOOKUP(TRIM(C1242),[15]Ñ!$A$1:$B$43,2,FALSE)),TRIM(C1242))</f>
        <v>TORRES</v>
      </c>
      <c r="P1242" s="13" t="str">
        <f>IFERROR(IF(D1242="","",VLOOKUP(TRIM(D1242),[15]Ñ!$A$1:$B$43,2,FALSE)),TRIM(D1242))</f>
        <v>CERVANTES</v>
      </c>
      <c r="Q1242" s="14" t="str">
        <f>A1242</f>
        <v>2277</v>
      </c>
      <c r="R1242" s="15" t="str">
        <f t="shared" si="19"/>
        <v>ANTONIO TORRES CERVANTES</v>
      </c>
      <c r="S1242" s="16" t="str">
        <f>CONCATENATE("APOYO A PEQUEÑOS PRODUCTORES AFECTADOS POR SINIESTROS AGROPECUARIOS (PAPPASA) 2023 - MUNICIPIO: ",B1242,".")</f>
        <v>APOYO A PEQUEÑOS PRODUCTORES AFECTADOS POR SINIESTROS AGROPECUARIOS (PAPPASA) 2023 - MUNICIPIO: VILLA DE REYES.</v>
      </c>
    </row>
    <row r="1243" spans="1:19" ht="21" customHeight="1" x14ac:dyDescent="0.25">
      <c r="A1243" s="4" t="s">
        <v>2054</v>
      </c>
      <c r="B1243" s="5" t="s">
        <v>2004</v>
      </c>
      <c r="C1243" s="6" t="s">
        <v>401</v>
      </c>
      <c r="D1243" s="6" t="s">
        <v>354</v>
      </c>
      <c r="E1243" s="6" t="s">
        <v>2055</v>
      </c>
      <c r="F1243" s="7">
        <v>17</v>
      </c>
      <c r="G1243" s="8">
        <f t="shared" si="20"/>
        <v>4250</v>
      </c>
      <c r="H1243" s="10"/>
      <c r="I1243" s="17">
        <v>1</v>
      </c>
      <c r="J1243" s="17" t="s">
        <v>1601</v>
      </c>
      <c r="K1243" s="11">
        <v>45278</v>
      </c>
      <c r="L1243" s="11"/>
      <c r="M1243" t="e">
        <f>CONCATENATE(B1243,#REF!,C1243,D1243,E1243,#REF!)</f>
        <v>#REF!</v>
      </c>
      <c r="N1243" s="12" t="s">
        <v>1602</v>
      </c>
      <c r="O1243" s="13" t="str">
        <f>IFERROR(IF(C1243="","",VLOOKUP(TRIM(C1243),[15]Ñ!$A$1:$B$43,2,FALSE)),TRIM(C1243))</f>
        <v>JUAREZ</v>
      </c>
      <c r="P1243" s="13" t="str">
        <f>IFERROR(IF(D1243="","",VLOOKUP(TRIM(D1243),[15]Ñ!$A$1:$B$43,2,FALSE)),TRIM(D1243))</f>
        <v>SEGURA</v>
      </c>
      <c r="Q1243" s="14" t="str">
        <f>A1243</f>
        <v>2278</v>
      </c>
      <c r="R1243" s="15" t="str">
        <f t="shared" si="19"/>
        <v>J ISAIAS JUAREZ SEGURA</v>
      </c>
      <c r="S1243" s="16" t="str">
        <f>CONCATENATE("APOYO A PEQUEÑOS PRODUCTORES AFECTADOS POR SINIESTROS AGROPECUARIOS (PAPPASA) 2023 - MUNICIPIO: ",B1243,".")</f>
        <v>APOYO A PEQUEÑOS PRODUCTORES AFECTADOS POR SINIESTROS AGROPECUARIOS (PAPPASA) 2023 - MUNICIPIO: VILLA DE REYES.</v>
      </c>
    </row>
    <row r="1244" spans="1:19" ht="21" customHeight="1" x14ac:dyDescent="0.25">
      <c r="A1244" s="4" t="s">
        <v>2056</v>
      </c>
      <c r="B1244" s="5" t="s">
        <v>2004</v>
      </c>
      <c r="C1244" s="6" t="s">
        <v>67</v>
      </c>
      <c r="D1244" s="6" t="s">
        <v>141</v>
      </c>
      <c r="E1244" s="6" t="s">
        <v>2057</v>
      </c>
      <c r="F1244" s="7">
        <v>38</v>
      </c>
      <c r="G1244" s="8">
        <f t="shared" si="20"/>
        <v>9500</v>
      </c>
      <c r="H1244" s="10"/>
      <c r="I1244" s="17">
        <v>1</v>
      </c>
      <c r="J1244" s="17" t="s">
        <v>1601</v>
      </c>
      <c r="K1244" s="11">
        <v>45278</v>
      </c>
      <c r="L1244" s="11"/>
      <c r="M1244" t="e">
        <f>CONCATENATE(B1244,#REF!,C1244,D1244,E1244,#REF!)</f>
        <v>#REF!</v>
      </c>
      <c r="N1244" s="12" t="s">
        <v>1602</v>
      </c>
      <c r="O1244" s="13" t="str">
        <f>IFERROR(IF(C1244="","",VLOOKUP(TRIM(C1244),[15]Ñ!$A$1:$B$43,2,FALSE)),TRIM(C1244))</f>
        <v>RANGEL</v>
      </c>
      <c r="P1244" s="13" t="str">
        <f>IFERROR(IF(D1244="","",VLOOKUP(TRIM(D1244),[15]Ñ!$A$1:$B$43,2,FALSE)),TRIM(D1244))</f>
        <v>LOREDO</v>
      </c>
      <c r="Q1244" s="14" t="str">
        <f>A1244</f>
        <v>2279</v>
      </c>
      <c r="R1244" s="15" t="str">
        <f t="shared" si="19"/>
        <v>JAIME MANUEL RANGEL LOREDO</v>
      </c>
      <c r="S1244" s="16" t="str">
        <f>CONCATENATE("APOYO A PEQUEÑOS PRODUCTORES AFECTADOS POR SINIESTROS AGROPECUARIOS (PAPPASA) 2023 - MUNICIPIO: ",B1244,".")</f>
        <v>APOYO A PEQUEÑOS PRODUCTORES AFECTADOS POR SINIESTROS AGROPECUARIOS (PAPPASA) 2023 - MUNICIPIO: VILLA DE REYES.</v>
      </c>
    </row>
    <row r="1245" spans="1:19" ht="21" customHeight="1" x14ac:dyDescent="0.25">
      <c r="A1245" s="4" t="s">
        <v>2058</v>
      </c>
      <c r="B1245" s="5" t="s">
        <v>2004</v>
      </c>
      <c r="C1245" s="6" t="s">
        <v>1630</v>
      </c>
      <c r="D1245" s="6" t="s">
        <v>354</v>
      </c>
      <c r="E1245" s="6" t="s">
        <v>2059</v>
      </c>
      <c r="F1245" s="7">
        <v>42</v>
      </c>
      <c r="G1245" s="8">
        <f t="shared" si="20"/>
        <v>10500</v>
      </c>
      <c r="H1245" s="10"/>
      <c r="I1245" s="17">
        <v>1</v>
      </c>
      <c r="J1245" s="17" t="s">
        <v>1601</v>
      </c>
      <c r="K1245" s="11">
        <v>45278</v>
      </c>
      <c r="L1245" s="11"/>
      <c r="M1245" t="e">
        <f>CONCATENATE(B1245,#REF!,C1245,D1245,E1245,#REF!)</f>
        <v>#REF!</v>
      </c>
      <c r="N1245" s="12" t="s">
        <v>1602</v>
      </c>
      <c r="O1245" s="13" t="str">
        <f>IFERROR(IF(C1245="","",VLOOKUP(TRIM(C1245),[15]Ñ!$A$1:$B$43,2,FALSE)),TRIM(C1245))</f>
        <v>SANDOVAL</v>
      </c>
      <c r="P1245" s="13" t="str">
        <f>IFERROR(IF(D1245="","",VLOOKUP(TRIM(D1245),[15]Ñ!$A$1:$B$43,2,FALSE)),TRIM(D1245))</f>
        <v>SEGURA</v>
      </c>
      <c r="Q1245" s="14" t="str">
        <f>A1245</f>
        <v>2280</v>
      </c>
      <c r="R1245" s="15" t="str">
        <f t="shared" si="19"/>
        <v>MAXIMINA SANDOVAL SEGURA</v>
      </c>
      <c r="S1245" s="16" t="str">
        <f>CONCATENATE("APOYO A PEQUEÑOS PRODUCTORES AFECTADOS POR SINIESTROS AGROPECUARIOS (PAPPASA) 2023 - MUNICIPIO: ",B1245,".")</f>
        <v>APOYO A PEQUEÑOS PRODUCTORES AFECTADOS POR SINIESTROS AGROPECUARIOS (PAPPASA) 2023 - MUNICIPIO: VILLA DE REYES.</v>
      </c>
    </row>
    <row r="1246" spans="1:19" ht="21" customHeight="1" x14ac:dyDescent="0.25">
      <c r="A1246" s="4" t="s">
        <v>2060</v>
      </c>
      <c r="B1246" s="5" t="s">
        <v>2004</v>
      </c>
      <c r="C1246" s="6" t="s">
        <v>1986</v>
      </c>
      <c r="D1246" s="6" t="s">
        <v>2061</v>
      </c>
      <c r="E1246" s="6" t="s">
        <v>163</v>
      </c>
      <c r="F1246" s="7">
        <v>47</v>
      </c>
      <c r="G1246" s="8">
        <f t="shared" si="20"/>
        <v>11750</v>
      </c>
      <c r="H1246" s="10"/>
      <c r="I1246" s="17">
        <v>1</v>
      </c>
      <c r="J1246" s="17" t="s">
        <v>1601</v>
      </c>
      <c r="K1246" s="11">
        <v>45278</v>
      </c>
      <c r="L1246" s="11"/>
      <c r="M1246" t="e">
        <f>CONCATENATE(B1246,#REF!,C1246,D1246,E1246,#REF!)</f>
        <v>#REF!</v>
      </c>
      <c r="N1246" s="12" t="s">
        <v>1602</v>
      </c>
      <c r="O1246" s="13" t="str">
        <f>IFERROR(IF(C1246="","",VLOOKUP(TRIM(C1246),[15]Ñ!$A$1:$B$43,2,FALSE)),TRIM(C1246))</f>
        <v>CASTAÑEDA</v>
      </c>
      <c r="P1246" s="13" t="str">
        <f>IFERROR(IF(D1246="","",VLOOKUP(TRIM(D1246),[15]Ñ!$A$1:$B$43,2,FALSE)),TRIM(D1246))</f>
        <v>MACHUCA</v>
      </c>
      <c r="Q1246" s="14" t="str">
        <f>A1246</f>
        <v>2281</v>
      </c>
      <c r="R1246" s="15" t="str">
        <f t="shared" ref="R1246:R1273" si="21">CONCATENATE(E1246," ",C1246," ",D1246)</f>
        <v>JUAN CASTAÑEDA MACHUCA</v>
      </c>
      <c r="S1246" s="16" t="str">
        <f>CONCATENATE("APOYO A PEQUEÑOS PRODUCTORES AFECTADOS POR SINIESTROS AGROPECUARIOS (PAPPASA) 2023 - MUNICIPIO: ",B1246,".")</f>
        <v>APOYO A PEQUEÑOS PRODUCTORES AFECTADOS POR SINIESTROS AGROPECUARIOS (PAPPASA) 2023 - MUNICIPIO: VILLA DE REYES.</v>
      </c>
    </row>
    <row r="1247" spans="1:19" ht="21" customHeight="1" x14ac:dyDescent="0.25">
      <c r="A1247" s="4" t="s">
        <v>2062</v>
      </c>
      <c r="B1247" s="5" t="s">
        <v>2004</v>
      </c>
      <c r="C1247" s="6" t="s">
        <v>175</v>
      </c>
      <c r="D1247" s="6" t="s">
        <v>2063</v>
      </c>
      <c r="E1247" s="6" t="s">
        <v>73</v>
      </c>
      <c r="F1247" s="7">
        <v>37</v>
      </c>
      <c r="G1247" s="8">
        <f t="shared" si="20"/>
        <v>9250</v>
      </c>
      <c r="H1247" s="10"/>
      <c r="I1247" s="17">
        <v>1</v>
      </c>
      <c r="J1247" s="17" t="s">
        <v>1601</v>
      </c>
      <c r="K1247" s="11">
        <v>45278</v>
      </c>
      <c r="L1247" s="11"/>
      <c r="M1247" t="e">
        <f>CONCATENATE(B1247,#REF!,C1247,D1247,E1247,#REF!)</f>
        <v>#REF!</v>
      </c>
      <c r="N1247" s="12" t="s">
        <v>1602</v>
      </c>
      <c r="O1247" s="13" t="str">
        <f>IFERROR(IF(C1247="","",VLOOKUP(TRIM(C1247),[15]Ñ!$A$1:$B$43,2,FALSE)),TRIM(C1247))</f>
        <v>FLORES</v>
      </c>
      <c r="P1247" s="13" t="str">
        <f>IFERROR(IF(D1247="","",VLOOKUP(TRIM(D1247),[15]Ñ!$A$1:$B$43,2,FALSE)),TRIM(D1247))</f>
        <v>BERRONES</v>
      </c>
      <c r="Q1247" s="14" t="str">
        <f>A1247</f>
        <v>2282</v>
      </c>
      <c r="R1247" s="15" t="str">
        <f t="shared" si="21"/>
        <v>ROGELIO FLORES BERRONES</v>
      </c>
      <c r="S1247" s="16" t="str">
        <f>CONCATENATE("APOYO A PEQUEÑOS PRODUCTORES AFECTADOS POR SINIESTROS AGROPECUARIOS (PAPPASA) 2023 - MUNICIPIO: ",B1247,".")</f>
        <v>APOYO A PEQUEÑOS PRODUCTORES AFECTADOS POR SINIESTROS AGROPECUARIOS (PAPPASA) 2023 - MUNICIPIO: VILLA DE REYES.</v>
      </c>
    </row>
    <row r="1248" spans="1:19" ht="21" customHeight="1" x14ac:dyDescent="0.25">
      <c r="A1248" s="4" t="s">
        <v>2064</v>
      </c>
      <c r="B1248" s="5" t="s">
        <v>2004</v>
      </c>
      <c r="C1248" s="6" t="s">
        <v>21</v>
      </c>
      <c r="D1248" s="6" t="s">
        <v>1330</v>
      </c>
      <c r="E1248" s="6" t="s">
        <v>2065</v>
      </c>
      <c r="F1248" s="7">
        <v>46</v>
      </c>
      <c r="G1248" s="8">
        <f t="shared" ref="G1248:G1273" si="22">F1248*250</f>
        <v>11500</v>
      </c>
      <c r="H1248" s="10"/>
      <c r="I1248" s="17">
        <v>1</v>
      </c>
      <c r="J1248" s="17" t="s">
        <v>1601</v>
      </c>
      <c r="K1248" s="11">
        <v>45278</v>
      </c>
      <c r="L1248" s="11"/>
      <c r="M1248" t="e">
        <f>CONCATENATE(B1248,#REF!,C1248,D1248,E1248,#REF!)</f>
        <v>#REF!</v>
      </c>
      <c r="N1248" s="12" t="s">
        <v>1602</v>
      </c>
      <c r="O1248" s="13" t="str">
        <f>IFERROR(IF(C1248="","",VLOOKUP(TRIM(C1248),[15]Ñ!$A$1:$B$43,2,FALSE)),TRIM(C1248))</f>
        <v>MARTINEZ</v>
      </c>
      <c r="P1248" s="13" t="str">
        <f>IFERROR(IF(D1248="","",VLOOKUP(TRIM(D1248),[15]Ñ!$A$1:$B$43,2,FALSE)),TRIM(D1248))</f>
        <v>MONROY</v>
      </c>
      <c r="Q1248" s="14" t="str">
        <f>A1248</f>
        <v>2283</v>
      </c>
      <c r="R1248" s="15" t="str">
        <f t="shared" si="21"/>
        <v>PEDRO MARTIN MARTINEZ MONROY</v>
      </c>
      <c r="S1248" s="16" t="str">
        <f>CONCATENATE("APOYO A PEQUEÑOS PRODUCTORES AFECTADOS POR SINIESTROS AGROPECUARIOS (PAPPASA) 2023 - MUNICIPIO: ",B1248,".")</f>
        <v>APOYO A PEQUEÑOS PRODUCTORES AFECTADOS POR SINIESTROS AGROPECUARIOS (PAPPASA) 2023 - MUNICIPIO: VILLA DE REYES.</v>
      </c>
    </row>
    <row r="1249" spans="1:19" ht="21" customHeight="1" x14ac:dyDescent="0.25">
      <c r="A1249" s="4" t="s">
        <v>2066</v>
      </c>
      <c r="B1249" s="5" t="s">
        <v>2004</v>
      </c>
      <c r="C1249" s="6" t="s">
        <v>208</v>
      </c>
      <c r="D1249" s="6" t="s">
        <v>2067</v>
      </c>
      <c r="E1249" s="6" t="s">
        <v>406</v>
      </c>
      <c r="F1249" s="7">
        <v>47</v>
      </c>
      <c r="G1249" s="8">
        <f t="shared" si="22"/>
        <v>11750</v>
      </c>
      <c r="H1249" s="10"/>
      <c r="I1249" s="17">
        <v>1</v>
      </c>
      <c r="J1249" s="17" t="s">
        <v>1601</v>
      </c>
      <c r="K1249" s="11">
        <v>45278</v>
      </c>
      <c r="L1249" s="11"/>
      <c r="M1249" t="e">
        <f>CONCATENATE(B1249,#REF!,C1249,D1249,E1249,#REF!)</f>
        <v>#REF!</v>
      </c>
      <c r="N1249" s="12" t="s">
        <v>1602</v>
      </c>
      <c r="O1249" s="13" t="str">
        <f>IFERROR(IF(C1249="","",VLOOKUP(TRIM(C1249),[15]Ñ!$A$1:$B$43,2,FALSE)),TRIM(C1249))</f>
        <v>RAMOS</v>
      </c>
      <c r="P1249" s="13" t="str">
        <f>IFERROR(IF(D1249="","",VLOOKUP(TRIM(D1249),[15]Ñ!$A$1:$B$43,2,FALSE)),TRIM(D1249))</f>
        <v>CORTEZ</v>
      </c>
      <c r="Q1249" s="14" t="str">
        <f>A1249</f>
        <v>2284</v>
      </c>
      <c r="R1249" s="15" t="str">
        <f t="shared" si="21"/>
        <v>JOSE JAIME RAMOS CORTEZ</v>
      </c>
      <c r="S1249" s="16" t="str">
        <f>CONCATENATE("APOYO A PEQUEÑOS PRODUCTORES AFECTADOS POR SINIESTROS AGROPECUARIOS (PAPPASA) 2023 - MUNICIPIO: ",B1249,".")</f>
        <v>APOYO A PEQUEÑOS PRODUCTORES AFECTADOS POR SINIESTROS AGROPECUARIOS (PAPPASA) 2023 - MUNICIPIO: VILLA DE REYES.</v>
      </c>
    </row>
    <row r="1250" spans="1:19" ht="21" customHeight="1" x14ac:dyDescent="0.25">
      <c r="A1250" s="4" t="s">
        <v>2068</v>
      </c>
      <c r="B1250" s="5" t="s">
        <v>2004</v>
      </c>
      <c r="C1250" s="6" t="s">
        <v>1822</v>
      </c>
      <c r="D1250" s="6" t="s">
        <v>2069</v>
      </c>
      <c r="E1250" s="6" t="s">
        <v>1917</v>
      </c>
      <c r="F1250" s="7">
        <v>34</v>
      </c>
      <c r="G1250" s="8">
        <f t="shared" si="22"/>
        <v>8500</v>
      </c>
      <c r="H1250" s="10"/>
      <c r="I1250" s="17">
        <v>1</v>
      </c>
      <c r="J1250" s="17" t="s">
        <v>1601</v>
      </c>
      <c r="K1250" s="11">
        <v>45278</v>
      </c>
      <c r="L1250" s="11"/>
      <c r="M1250" t="e">
        <f>CONCATENATE(B1250,#REF!,C1250,D1250,E1250,#REF!)</f>
        <v>#REF!</v>
      </c>
      <c r="N1250" s="12" t="s">
        <v>1602</v>
      </c>
      <c r="O1250" s="13" t="str">
        <f>IFERROR(IF(C1250="","",VLOOKUP(TRIM(C1250),[15]Ñ!$A$1:$B$43,2,FALSE)),TRIM(C1250))</f>
        <v>RINCON</v>
      </c>
      <c r="P1250" s="13" t="str">
        <f>IFERROR(IF(D1250="","",VLOOKUP(TRIM(D1250),[15]Ñ!$A$1:$B$43,2,FALSE)),TRIM(D1250))</f>
        <v>FONSECA</v>
      </c>
      <c r="Q1250" s="14" t="str">
        <f>A1250</f>
        <v>2285</v>
      </c>
      <c r="R1250" s="15" t="str">
        <f t="shared" si="21"/>
        <v>HONORIO RINCON FONSECA</v>
      </c>
      <c r="S1250" s="16" t="str">
        <f>CONCATENATE("APOYO A PEQUEÑOS PRODUCTORES AFECTADOS POR SINIESTROS AGROPECUARIOS (PAPPASA) 2023 - MUNICIPIO: ",B1250,".")</f>
        <v>APOYO A PEQUEÑOS PRODUCTORES AFECTADOS POR SINIESTROS AGROPECUARIOS (PAPPASA) 2023 - MUNICIPIO: VILLA DE REYES.</v>
      </c>
    </row>
    <row r="1251" spans="1:19" ht="21" customHeight="1" x14ac:dyDescent="0.25">
      <c r="A1251" s="4" t="s">
        <v>2070</v>
      </c>
      <c r="B1251" s="5" t="s">
        <v>2004</v>
      </c>
      <c r="C1251" s="6" t="s">
        <v>140</v>
      </c>
      <c r="D1251" s="6" t="s">
        <v>140</v>
      </c>
      <c r="E1251" s="6" t="s">
        <v>1233</v>
      </c>
      <c r="F1251" s="7">
        <v>46</v>
      </c>
      <c r="G1251" s="8">
        <f t="shared" si="22"/>
        <v>11500</v>
      </c>
      <c r="H1251" s="10"/>
      <c r="I1251" s="17">
        <v>1</v>
      </c>
      <c r="J1251" s="17" t="s">
        <v>1601</v>
      </c>
      <c r="K1251" s="11">
        <v>45278</v>
      </c>
      <c r="L1251" s="11"/>
      <c r="M1251" t="e">
        <f>CONCATENATE(B1251,#REF!,C1251,D1251,E1251,#REF!)</f>
        <v>#REF!</v>
      </c>
      <c r="N1251" s="12" t="s">
        <v>1602</v>
      </c>
      <c r="O1251" s="13" t="str">
        <f>IFERROR(IF(C1251="","",VLOOKUP(TRIM(C1251),[15]Ñ!$A$1:$B$43,2,FALSE)),TRIM(C1251))</f>
        <v>SANCHEZ</v>
      </c>
      <c r="P1251" s="13" t="str">
        <f>IFERROR(IF(D1251="","",VLOOKUP(TRIM(D1251),[15]Ñ!$A$1:$B$43,2,FALSE)),TRIM(D1251))</f>
        <v>SANCHEZ</v>
      </c>
      <c r="Q1251" s="14" t="str">
        <f>A1251</f>
        <v>2286</v>
      </c>
      <c r="R1251" s="15" t="str">
        <f t="shared" si="21"/>
        <v>BERNARDO SANCHEZ SANCHEZ</v>
      </c>
      <c r="S1251" s="16" t="str">
        <f>CONCATENATE("APOYO A PEQUEÑOS PRODUCTORES AFECTADOS POR SINIESTROS AGROPECUARIOS (PAPPASA) 2023 - MUNICIPIO: ",B1251,".")</f>
        <v>APOYO A PEQUEÑOS PRODUCTORES AFECTADOS POR SINIESTROS AGROPECUARIOS (PAPPASA) 2023 - MUNICIPIO: VILLA DE REYES.</v>
      </c>
    </row>
    <row r="1252" spans="1:19" ht="21" customHeight="1" x14ac:dyDescent="0.25">
      <c r="A1252" s="4" t="s">
        <v>2071</v>
      </c>
      <c r="B1252" s="5" t="s">
        <v>899</v>
      </c>
      <c r="C1252" s="6" t="s">
        <v>424</v>
      </c>
      <c r="D1252" s="6" t="s">
        <v>1312</v>
      </c>
      <c r="E1252" s="6" t="s">
        <v>2072</v>
      </c>
      <c r="F1252" s="7">
        <v>21</v>
      </c>
      <c r="G1252" s="8">
        <f t="shared" si="22"/>
        <v>5250</v>
      </c>
      <c r="H1252" s="10"/>
      <c r="I1252" s="17">
        <v>1</v>
      </c>
      <c r="J1252" s="17" t="s">
        <v>1601</v>
      </c>
      <c r="K1252" s="11">
        <v>45278</v>
      </c>
      <c r="L1252" s="11"/>
      <c r="M1252" t="e">
        <f>CONCATENATE(B1252,#REF!,C1252,D1252,E1252,#REF!)</f>
        <v>#REF!</v>
      </c>
      <c r="N1252" s="12" t="s">
        <v>1602</v>
      </c>
      <c r="O1252" s="13" t="str">
        <f>IFERROR(IF(C1252="","",VLOOKUP(TRIM(C1252),[16]Ñ!$A$1:$B$43,2,FALSE)),TRIM(C1252))</f>
        <v>MORALES</v>
      </c>
      <c r="P1252" s="13" t="str">
        <f>IFERROR(IF(D1252="","",VLOOKUP(TRIM(D1252),[16]Ñ!$A$1:$B$43,2,FALSE)),TRIM(D1252))</f>
        <v>ALONSO</v>
      </c>
      <c r="Q1252" s="14" t="str">
        <f>A1252</f>
        <v>2287</v>
      </c>
      <c r="R1252" s="15" t="str">
        <f t="shared" si="21"/>
        <v>JUVENAL MORALES ALONSO</v>
      </c>
      <c r="S1252" s="16" t="str">
        <f>CONCATENATE("APOYO A PEQUEÑOS PRODUCTORES AFECTADOS POR SINIESTROS AGROPECUARIOS (PAPPASA) 2023 - MUNICIPIO: ",B1252,".")</f>
        <v>APOYO A PEQUEÑOS PRODUCTORES AFECTADOS POR SINIESTROS AGROPECUARIOS (PAPPASA) 2023 - MUNICIPIO: ZARAGOZA.</v>
      </c>
    </row>
    <row r="1253" spans="1:19" ht="21" customHeight="1" x14ac:dyDescent="0.25">
      <c r="A1253" s="4" t="s">
        <v>2073</v>
      </c>
      <c r="B1253" s="5" t="s">
        <v>899</v>
      </c>
      <c r="C1253" s="6" t="s">
        <v>1355</v>
      </c>
      <c r="D1253" s="6" t="s">
        <v>2074</v>
      </c>
      <c r="E1253" s="6" t="s">
        <v>119</v>
      </c>
      <c r="F1253" s="7">
        <v>20</v>
      </c>
      <c r="G1253" s="8">
        <f t="shared" si="22"/>
        <v>5000</v>
      </c>
      <c r="H1253" s="10"/>
      <c r="I1253" s="17">
        <v>1</v>
      </c>
      <c r="J1253" s="17" t="s">
        <v>1601</v>
      </c>
      <c r="K1253" s="11">
        <v>45278</v>
      </c>
      <c r="L1253" s="11"/>
      <c r="M1253" t="e">
        <f>CONCATENATE(B1253,#REF!,C1253,D1253,E1253,#REF!)</f>
        <v>#REF!</v>
      </c>
      <c r="N1253" s="12" t="s">
        <v>1602</v>
      </c>
      <c r="O1253" s="13" t="str">
        <f>IFERROR(IF(C1253="","",VLOOKUP(TRIM(C1253),[16]Ñ!$A$1:$B$43,2,FALSE)),TRIM(C1253))</f>
        <v>CARDENAS</v>
      </c>
      <c r="P1253" s="13" t="str">
        <f>IFERROR(IF(D1253="","",VLOOKUP(TRIM(D1253),[16]Ñ!$A$1:$B$43,2,FALSE)),TRIM(D1253))</f>
        <v>GOVEA</v>
      </c>
      <c r="Q1253" s="14" t="str">
        <f>A1253</f>
        <v>2288</v>
      </c>
      <c r="R1253" s="15" t="str">
        <f t="shared" si="21"/>
        <v>GABRIEL CARDENAS GOVEA</v>
      </c>
      <c r="S1253" s="16" t="str">
        <f>CONCATENATE("APOYO A PEQUEÑOS PRODUCTORES AFECTADOS POR SINIESTROS AGROPECUARIOS (PAPPASA) 2023 - MUNICIPIO: ",B1253,".")</f>
        <v>APOYO A PEQUEÑOS PRODUCTORES AFECTADOS POR SINIESTROS AGROPECUARIOS (PAPPASA) 2023 - MUNICIPIO: ZARAGOZA.</v>
      </c>
    </row>
    <row r="1254" spans="1:19" ht="21" customHeight="1" x14ac:dyDescent="0.25">
      <c r="A1254" s="4" t="s">
        <v>2075</v>
      </c>
      <c r="B1254" s="5" t="s">
        <v>899</v>
      </c>
      <c r="C1254" s="6" t="s">
        <v>99</v>
      </c>
      <c r="D1254" s="6" t="s">
        <v>223</v>
      </c>
      <c r="E1254" s="6" t="s">
        <v>106</v>
      </c>
      <c r="F1254" s="7">
        <v>27</v>
      </c>
      <c r="G1254" s="8">
        <f t="shared" si="22"/>
        <v>6750</v>
      </c>
      <c r="H1254" s="10"/>
      <c r="I1254" s="17">
        <v>1</v>
      </c>
      <c r="J1254" s="17" t="s">
        <v>1601</v>
      </c>
      <c r="K1254" s="11">
        <v>45278</v>
      </c>
      <c r="L1254" s="11"/>
      <c r="M1254" t="e">
        <f>CONCATENATE(B1254,#REF!,C1254,D1254,E1254,#REF!)</f>
        <v>#REF!</v>
      </c>
      <c r="N1254" s="12" t="s">
        <v>1602</v>
      </c>
      <c r="O1254" s="13" t="str">
        <f>IFERROR(IF(C1254="","",VLOOKUP(TRIM(C1254),[16]Ñ!$A$1:$B$43,2,FALSE)),TRIM(C1254))</f>
        <v>TORRES</v>
      </c>
      <c r="P1254" s="13" t="str">
        <f>IFERROR(IF(D1254="","",VLOOKUP(TRIM(D1254),[16]Ñ!$A$1:$B$43,2,FALSE)),TRIM(D1254))</f>
        <v>PEREZ</v>
      </c>
      <c r="Q1254" s="14" t="str">
        <f>A1254</f>
        <v>2289</v>
      </c>
      <c r="R1254" s="15" t="str">
        <f t="shared" si="21"/>
        <v>ALICIA TORRES PEREZ</v>
      </c>
      <c r="S1254" s="16" t="str">
        <f>CONCATENATE("APOYO A PEQUEÑOS PRODUCTORES AFECTADOS POR SINIESTROS AGROPECUARIOS (PAPPASA) 2023 - MUNICIPIO: ",B1254,".")</f>
        <v>APOYO A PEQUEÑOS PRODUCTORES AFECTADOS POR SINIESTROS AGROPECUARIOS (PAPPASA) 2023 - MUNICIPIO: ZARAGOZA.</v>
      </c>
    </row>
    <row r="1255" spans="1:19" ht="21" customHeight="1" x14ac:dyDescent="0.25">
      <c r="A1255" s="4" t="s">
        <v>2076</v>
      </c>
      <c r="B1255" s="5" t="s">
        <v>899</v>
      </c>
      <c r="C1255" s="6" t="s">
        <v>37</v>
      </c>
      <c r="D1255" s="6" t="s">
        <v>1861</v>
      </c>
      <c r="E1255" s="6" t="s">
        <v>926</v>
      </c>
      <c r="F1255" s="7">
        <v>39</v>
      </c>
      <c r="G1255" s="8">
        <f t="shared" si="22"/>
        <v>9750</v>
      </c>
      <c r="H1255" s="10"/>
      <c r="I1255" s="17">
        <v>1</v>
      </c>
      <c r="J1255" s="17" t="s">
        <v>1601</v>
      </c>
      <c r="K1255" s="11">
        <v>45278</v>
      </c>
      <c r="L1255" s="11"/>
      <c r="M1255" t="e">
        <f>CONCATENATE(B1255,#REF!,C1255,D1255,E1255,#REF!)</f>
        <v>#REF!</v>
      </c>
      <c r="N1255" s="12" t="s">
        <v>1602</v>
      </c>
      <c r="O1255" s="13" t="str">
        <f>IFERROR(IF(C1255="","",VLOOKUP(TRIM(C1255),[16]Ñ!$A$1:$B$43,2,FALSE)),TRIM(C1255))</f>
        <v>RODRIGUEZ</v>
      </c>
      <c r="P1255" s="13" t="str">
        <f>IFERROR(IF(D1255="","",VLOOKUP(TRIM(D1255),[16]Ñ!$A$1:$B$43,2,FALSE)),TRIM(D1255))</f>
        <v>MONTANTE</v>
      </c>
      <c r="Q1255" s="14" t="str">
        <f>A1255</f>
        <v>2290</v>
      </c>
      <c r="R1255" s="15" t="str">
        <f t="shared" si="21"/>
        <v>JACINTO RODRIGUEZ MONTANTE</v>
      </c>
      <c r="S1255" s="16" t="str">
        <f>CONCATENATE("APOYO A PEQUEÑOS PRODUCTORES AFECTADOS POR SINIESTROS AGROPECUARIOS (PAPPASA) 2023 - MUNICIPIO: ",B1255,".")</f>
        <v>APOYO A PEQUEÑOS PRODUCTORES AFECTADOS POR SINIESTROS AGROPECUARIOS (PAPPASA) 2023 - MUNICIPIO: ZARAGOZA.</v>
      </c>
    </row>
    <row r="1256" spans="1:19" ht="21" customHeight="1" x14ac:dyDescent="0.25">
      <c r="A1256" s="4" t="s">
        <v>2077</v>
      </c>
      <c r="B1256" s="5" t="s">
        <v>899</v>
      </c>
      <c r="C1256" s="6" t="s">
        <v>2049</v>
      </c>
      <c r="D1256" s="6" t="s">
        <v>59</v>
      </c>
      <c r="E1256" s="6" t="s">
        <v>94</v>
      </c>
      <c r="F1256" s="7">
        <v>10</v>
      </c>
      <c r="G1256" s="8">
        <f t="shared" si="22"/>
        <v>2500</v>
      </c>
      <c r="H1256" s="10"/>
      <c r="I1256" s="17">
        <v>1</v>
      </c>
      <c r="J1256" s="17" t="s">
        <v>1601</v>
      </c>
      <c r="K1256" s="11">
        <v>45278</v>
      </c>
      <c r="L1256" s="11"/>
      <c r="M1256" t="e">
        <f>CONCATENATE(B1256,#REF!,C1256,D1256,E1256,#REF!)</f>
        <v>#REF!</v>
      </c>
      <c r="N1256" s="12" t="s">
        <v>1602</v>
      </c>
      <c r="O1256" s="13" t="str">
        <f>IFERROR(IF(C1256="","",VLOOKUP(TRIM(C1256),[16]Ñ!$A$1:$B$43,2,FALSE)),TRIM(C1256))</f>
        <v>TRISTAN</v>
      </c>
      <c r="P1256" s="13" t="str">
        <f>IFERROR(IF(D1256="","",VLOOKUP(TRIM(D1256),[16]Ñ!$A$1:$B$43,2,FALSE)),TRIM(D1256))</f>
        <v>HERNANDEZ</v>
      </c>
      <c r="Q1256" s="14" t="str">
        <f>A1256</f>
        <v>2291</v>
      </c>
      <c r="R1256" s="15" t="str">
        <f t="shared" si="21"/>
        <v>EUSEBIO TRISTAN HERNANDEZ</v>
      </c>
      <c r="S1256" s="16" t="str">
        <f>CONCATENATE("APOYO A PEQUEÑOS PRODUCTORES AFECTADOS POR SINIESTROS AGROPECUARIOS (PAPPASA) 2023 - MUNICIPIO: ",B1256,".")</f>
        <v>APOYO A PEQUEÑOS PRODUCTORES AFECTADOS POR SINIESTROS AGROPECUARIOS (PAPPASA) 2023 - MUNICIPIO: ZARAGOZA.</v>
      </c>
    </row>
    <row r="1257" spans="1:19" ht="21" customHeight="1" x14ac:dyDescent="0.25">
      <c r="A1257" s="4" t="s">
        <v>2078</v>
      </c>
      <c r="B1257" s="5" t="s">
        <v>899</v>
      </c>
      <c r="C1257" s="6" t="s">
        <v>273</v>
      </c>
      <c r="D1257" s="6" t="s">
        <v>162</v>
      </c>
      <c r="E1257" s="6" t="s">
        <v>1395</v>
      </c>
      <c r="F1257" s="7">
        <v>23</v>
      </c>
      <c r="G1257" s="8">
        <f t="shared" si="22"/>
        <v>5750</v>
      </c>
      <c r="H1257" s="10"/>
      <c r="I1257" s="17">
        <v>1</v>
      </c>
      <c r="J1257" s="17" t="s">
        <v>1601</v>
      </c>
      <c r="K1257" s="11">
        <v>45278</v>
      </c>
      <c r="L1257" s="11"/>
      <c r="M1257" t="e">
        <f>CONCATENATE(B1257,#REF!,C1257,D1257,E1257,#REF!)</f>
        <v>#REF!</v>
      </c>
      <c r="N1257" s="12" t="s">
        <v>1602</v>
      </c>
      <c r="O1257" s="13" t="str">
        <f>IFERROR(IF(C1257="","",VLOOKUP(TRIM(C1257),[16]Ñ!$A$1:$B$43,2,FALSE)),TRIM(C1257))</f>
        <v>VAZQUEZ</v>
      </c>
      <c r="P1257" s="13" t="str">
        <f>IFERROR(IF(D1257="","",VLOOKUP(TRIM(D1257),[16]Ñ!$A$1:$B$43,2,FALSE)),TRIM(D1257))</f>
        <v>LOPEZ</v>
      </c>
      <c r="Q1257" s="14" t="str">
        <f>A1257</f>
        <v>2292</v>
      </c>
      <c r="R1257" s="15" t="str">
        <f t="shared" si="21"/>
        <v>SANTIAGO VAZQUEZ LOPEZ</v>
      </c>
      <c r="S1257" s="16" t="str">
        <f>CONCATENATE("APOYO A PEQUEÑOS PRODUCTORES AFECTADOS POR SINIESTROS AGROPECUARIOS (PAPPASA) 2023 - MUNICIPIO: ",B1257,".")</f>
        <v>APOYO A PEQUEÑOS PRODUCTORES AFECTADOS POR SINIESTROS AGROPECUARIOS (PAPPASA) 2023 - MUNICIPIO: ZARAGOZA.</v>
      </c>
    </row>
    <row r="1258" spans="1:19" ht="21" customHeight="1" x14ac:dyDescent="0.25">
      <c r="A1258" s="4" t="s">
        <v>2079</v>
      </c>
      <c r="B1258" s="5" t="s">
        <v>899</v>
      </c>
      <c r="C1258" s="6" t="s">
        <v>140</v>
      </c>
      <c r="D1258" s="6" t="s">
        <v>239</v>
      </c>
      <c r="E1258" s="6" t="s">
        <v>505</v>
      </c>
      <c r="F1258" s="7">
        <v>50</v>
      </c>
      <c r="G1258" s="8">
        <f t="shared" si="22"/>
        <v>12500</v>
      </c>
      <c r="H1258" s="10"/>
      <c r="I1258" s="17">
        <v>1</v>
      </c>
      <c r="J1258" s="17" t="s">
        <v>1601</v>
      </c>
      <c r="K1258" s="11">
        <v>45278</v>
      </c>
      <c r="L1258" s="11"/>
      <c r="M1258" t="e">
        <f>CONCATENATE(B1258,#REF!,C1258,D1258,E1258,#REF!)</f>
        <v>#REF!</v>
      </c>
      <c r="N1258" s="12" t="s">
        <v>1602</v>
      </c>
      <c r="O1258" s="13" t="str">
        <f>IFERROR(IF(C1258="","",VLOOKUP(TRIM(C1258),[16]Ñ!$A$1:$B$43,2,FALSE)),TRIM(C1258))</f>
        <v>SANCHEZ</v>
      </c>
      <c r="P1258" s="13" t="str">
        <f>IFERROR(IF(D1258="","",VLOOKUP(TRIM(D1258),[16]Ñ!$A$1:$B$43,2,FALSE)),TRIM(D1258))</f>
        <v>DE LA TORRE</v>
      </c>
      <c r="Q1258" s="14" t="str">
        <f>A1258</f>
        <v>2293</v>
      </c>
      <c r="R1258" s="15" t="str">
        <f t="shared" si="21"/>
        <v>HECTOR SANCHEZ DE LA TORRE</v>
      </c>
      <c r="S1258" s="16" t="str">
        <f>CONCATENATE("APOYO A PEQUEÑOS PRODUCTORES AFECTADOS POR SINIESTROS AGROPECUARIOS (PAPPASA) 2023 - MUNICIPIO: ",B1258,".")</f>
        <v>APOYO A PEQUEÑOS PRODUCTORES AFECTADOS POR SINIESTROS AGROPECUARIOS (PAPPASA) 2023 - MUNICIPIO: ZARAGOZA.</v>
      </c>
    </row>
    <row r="1259" spans="1:19" ht="21" customHeight="1" x14ac:dyDescent="0.25">
      <c r="A1259" s="4" t="s">
        <v>2080</v>
      </c>
      <c r="B1259" s="5" t="s">
        <v>899</v>
      </c>
      <c r="C1259" s="6" t="s">
        <v>749</v>
      </c>
      <c r="D1259" s="6" t="s">
        <v>522</v>
      </c>
      <c r="E1259" s="6" t="s">
        <v>77</v>
      </c>
      <c r="F1259" s="7">
        <v>31</v>
      </c>
      <c r="G1259" s="8">
        <f t="shared" si="22"/>
        <v>7750</v>
      </c>
      <c r="H1259" s="10"/>
      <c r="I1259" s="17">
        <v>1</v>
      </c>
      <c r="J1259" s="17" t="s">
        <v>1601</v>
      </c>
      <c r="K1259" s="11">
        <v>45278</v>
      </c>
      <c r="L1259" s="11"/>
      <c r="M1259" t="e">
        <f>CONCATENATE(B1259,#REF!,C1259,D1259,E1259,#REF!)</f>
        <v>#REF!</v>
      </c>
      <c r="N1259" s="12" t="s">
        <v>1602</v>
      </c>
      <c r="O1259" s="13" t="str">
        <f>IFERROR(IF(C1259="","",VLOOKUP(TRIM(C1259),[16]Ñ!$A$1:$B$43,2,FALSE)),TRIM(C1259))</f>
        <v>CASTRO</v>
      </c>
      <c r="P1259" s="13" t="str">
        <f>IFERROR(IF(D1259="","",VLOOKUP(TRIM(D1259),[16]Ñ!$A$1:$B$43,2,FALSE)),TRIM(D1259))</f>
        <v>CRUZ</v>
      </c>
      <c r="Q1259" s="14" t="str">
        <f>A1259</f>
        <v>2294</v>
      </c>
      <c r="R1259" s="15" t="str">
        <f t="shared" si="21"/>
        <v>JOSE CASTRO CRUZ</v>
      </c>
      <c r="S1259" s="16" t="str">
        <f>CONCATENATE("APOYO A PEQUEÑOS PRODUCTORES AFECTADOS POR SINIESTROS AGROPECUARIOS (PAPPASA) 2023 - MUNICIPIO: ",B1259,".")</f>
        <v>APOYO A PEQUEÑOS PRODUCTORES AFECTADOS POR SINIESTROS AGROPECUARIOS (PAPPASA) 2023 - MUNICIPIO: ZARAGOZA.</v>
      </c>
    </row>
    <row r="1260" spans="1:19" ht="21" customHeight="1" x14ac:dyDescent="0.25">
      <c r="A1260" s="4" t="s">
        <v>2081</v>
      </c>
      <c r="B1260" s="5" t="s">
        <v>899</v>
      </c>
      <c r="C1260" s="6" t="s">
        <v>749</v>
      </c>
      <c r="D1260" s="6" t="s">
        <v>522</v>
      </c>
      <c r="E1260" s="6" t="s">
        <v>422</v>
      </c>
      <c r="F1260" s="7">
        <v>22</v>
      </c>
      <c r="G1260" s="8">
        <f t="shared" si="22"/>
        <v>5500</v>
      </c>
      <c r="H1260" s="10"/>
      <c r="I1260" s="17">
        <v>1</v>
      </c>
      <c r="J1260" s="17" t="s">
        <v>1601</v>
      </c>
      <c r="K1260" s="11">
        <v>45278</v>
      </c>
      <c r="L1260" s="11"/>
      <c r="M1260" t="e">
        <f>CONCATENATE(B1260,#REF!,C1260,D1260,E1260,#REF!)</f>
        <v>#REF!</v>
      </c>
      <c r="N1260" s="12" t="s">
        <v>1602</v>
      </c>
      <c r="O1260" s="13" t="str">
        <f>IFERROR(IF(C1260="","",VLOOKUP(TRIM(C1260),[16]Ñ!$A$1:$B$43,2,FALSE)),TRIM(C1260))</f>
        <v>CASTRO</v>
      </c>
      <c r="P1260" s="13" t="str">
        <f>IFERROR(IF(D1260="","",VLOOKUP(TRIM(D1260),[16]Ñ!$A$1:$B$43,2,FALSE)),TRIM(D1260))</f>
        <v>CRUZ</v>
      </c>
      <c r="Q1260" s="14" t="str">
        <f>A1260</f>
        <v>2295</v>
      </c>
      <c r="R1260" s="15" t="str">
        <f t="shared" si="21"/>
        <v>MANUEL CASTRO CRUZ</v>
      </c>
      <c r="S1260" s="16" t="str">
        <f>CONCATENATE("APOYO A PEQUEÑOS PRODUCTORES AFECTADOS POR SINIESTROS AGROPECUARIOS (PAPPASA) 2023 - MUNICIPIO: ",B1260,".")</f>
        <v>APOYO A PEQUEÑOS PRODUCTORES AFECTADOS POR SINIESTROS AGROPECUARIOS (PAPPASA) 2023 - MUNICIPIO: ZARAGOZA.</v>
      </c>
    </row>
    <row r="1261" spans="1:19" ht="21" customHeight="1" x14ac:dyDescent="0.25">
      <c r="A1261" s="4" t="s">
        <v>2082</v>
      </c>
      <c r="B1261" s="5" t="s">
        <v>899</v>
      </c>
      <c r="C1261" s="6" t="s">
        <v>140</v>
      </c>
      <c r="D1261" s="6" t="s">
        <v>20</v>
      </c>
      <c r="E1261" s="6" t="s">
        <v>2083</v>
      </c>
      <c r="F1261" s="7">
        <v>48</v>
      </c>
      <c r="G1261" s="8">
        <f t="shared" si="22"/>
        <v>12000</v>
      </c>
      <c r="H1261" s="10"/>
      <c r="I1261" s="17">
        <v>1</v>
      </c>
      <c r="J1261" s="17" t="s">
        <v>1601</v>
      </c>
      <c r="K1261" s="11">
        <v>45278</v>
      </c>
      <c r="L1261" s="11"/>
      <c r="M1261" t="e">
        <f>CONCATENATE(B1261,#REF!,C1261,D1261,E1261,#REF!)</f>
        <v>#REF!</v>
      </c>
      <c r="N1261" s="12" t="s">
        <v>1602</v>
      </c>
      <c r="O1261" s="13" t="str">
        <f>IFERROR(IF(C1261="","",VLOOKUP(TRIM(C1261),[16]Ñ!$A$1:$B$43,2,FALSE)),TRIM(C1261))</f>
        <v>SANCHEZ</v>
      </c>
      <c r="P1261" s="13" t="str">
        <f>IFERROR(IF(D1261="","",VLOOKUP(TRIM(D1261),[16]Ñ!$A$1:$B$43,2,FALSE)),TRIM(D1261))</f>
        <v>PONCE</v>
      </c>
      <c r="Q1261" s="14" t="str">
        <f>A1261</f>
        <v>2296</v>
      </c>
      <c r="R1261" s="15" t="str">
        <f t="shared" si="21"/>
        <v>J MARCOS SANCHEZ PONCE</v>
      </c>
      <c r="S1261" s="16" t="str">
        <f>CONCATENATE("APOYO A PEQUEÑOS PRODUCTORES AFECTADOS POR SINIESTROS AGROPECUARIOS (PAPPASA) 2023 - MUNICIPIO: ",B1261,".")</f>
        <v>APOYO A PEQUEÑOS PRODUCTORES AFECTADOS POR SINIESTROS AGROPECUARIOS (PAPPASA) 2023 - MUNICIPIO: ZARAGOZA.</v>
      </c>
    </row>
    <row r="1262" spans="1:19" ht="21" customHeight="1" x14ac:dyDescent="0.25">
      <c r="A1262" s="4" t="s">
        <v>2084</v>
      </c>
      <c r="B1262" s="5" t="s">
        <v>899</v>
      </c>
      <c r="C1262" s="6" t="s">
        <v>597</v>
      </c>
      <c r="D1262" s="6" t="s">
        <v>37</v>
      </c>
      <c r="E1262" s="6" t="s">
        <v>2005</v>
      </c>
      <c r="F1262" s="7">
        <v>33</v>
      </c>
      <c r="G1262" s="8">
        <f t="shared" si="22"/>
        <v>8250</v>
      </c>
      <c r="H1262" s="10"/>
      <c r="I1262" s="17">
        <v>1</v>
      </c>
      <c r="J1262" s="17" t="s">
        <v>1601</v>
      </c>
      <c r="K1262" s="11">
        <v>45278</v>
      </c>
      <c r="L1262" s="11"/>
      <c r="M1262" t="e">
        <f>CONCATENATE(B1262,#REF!,C1262,D1262,E1262,#REF!)</f>
        <v>#REF!</v>
      </c>
      <c r="N1262" s="12" t="s">
        <v>1602</v>
      </c>
      <c r="O1262" s="13" t="str">
        <f>IFERROR(IF(C1262="","",VLOOKUP(TRIM(C1262),[16]Ñ!$A$1:$B$43,2,FALSE)),TRIM(C1262))</f>
        <v>SALAZAR</v>
      </c>
      <c r="P1262" s="13" t="str">
        <f>IFERROR(IF(D1262="","",VLOOKUP(TRIM(D1262),[16]Ñ!$A$1:$B$43,2,FALSE)),TRIM(D1262))</f>
        <v>RODRIGUEZ</v>
      </c>
      <c r="Q1262" s="14" t="str">
        <f>A1262</f>
        <v>2297</v>
      </c>
      <c r="R1262" s="15" t="str">
        <f t="shared" si="21"/>
        <v>RUBEN SALAZAR RODRIGUEZ</v>
      </c>
      <c r="S1262" s="16" t="str">
        <f>CONCATENATE("APOYO A PEQUEÑOS PRODUCTORES AFECTADOS POR SINIESTROS AGROPECUARIOS (PAPPASA) 2023 - MUNICIPIO: ",B1262,".")</f>
        <v>APOYO A PEQUEÑOS PRODUCTORES AFECTADOS POR SINIESTROS AGROPECUARIOS (PAPPASA) 2023 - MUNICIPIO: ZARAGOZA.</v>
      </c>
    </row>
    <row r="1263" spans="1:19" ht="21" customHeight="1" x14ac:dyDescent="0.25">
      <c r="A1263" s="4" t="s">
        <v>2085</v>
      </c>
      <c r="B1263" s="5" t="s">
        <v>899</v>
      </c>
      <c r="C1263" s="6" t="s">
        <v>24</v>
      </c>
      <c r="D1263" s="6" t="s">
        <v>24</v>
      </c>
      <c r="E1263" s="6" t="s">
        <v>113</v>
      </c>
      <c r="F1263" s="7">
        <v>12</v>
      </c>
      <c r="G1263" s="8">
        <f t="shared" si="22"/>
        <v>3000</v>
      </c>
      <c r="H1263" s="10"/>
      <c r="I1263" s="17">
        <v>1</v>
      </c>
      <c r="J1263" s="17" t="s">
        <v>1601</v>
      </c>
      <c r="K1263" s="11">
        <v>45278</v>
      </c>
      <c r="L1263" s="11"/>
      <c r="M1263" t="e">
        <f>CONCATENATE(B1263,#REF!,C1263,D1263,E1263,#REF!)</f>
        <v>#REF!</v>
      </c>
      <c r="N1263" s="12" t="s">
        <v>1602</v>
      </c>
      <c r="O1263" s="13" t="str">
        <f>IFERROR(IF(C1263="","",VLOOKUP(TRIM(C1263),[16]Ñ!$A$1:$B$43,2,FALSE)),TRIM(C1263))</f>
        <v>CASTILLO</v>
      </c>
      <c r="P1263" s="13" t="str">
        <f>IFERROR(IF(D1263="","",VLOOKUP(TRIM(D1263),[16]Ñ!$A$1:$B$43,2,FALSE)),TRIM(D1263))</f>
        <v>CASTILLO</v>
      </c>
      <c r="Q1263" s="14" t="str">
        <f>A1263</f>
        <v>2298</v>
      </c>
      <c r="R1263" s="15" t="str">
        <f t="shared" si="21"/>
        <v>J JESUS CASTILLO CASTILLO</v>
      </c>
      <c r="S1263" s="16" t="str">
        <f>CONCATENATE("APOYO A PEQUEÑOS PRODUCTORES AFECTADOS POR SINIESTROS AGROPECUARIOS (PAPPASA) 2023 - MUNICIPIO: ",B1263,".")</f>
        <v>APOYO A PEQUEÑOS PRODUCTORES AFECTADOS POR SINIESTROS AGROPECUARIOS (PAPPASA) 2023 - MUNICIPIO: ZARAGOZA.</v>
      </c>
    </row>
    <row r="1264" spans="1:19" ht="21" customHeight="1" x14ac:dyDescent="0.25">
      <c r="A1264" s="4" t="s">
        <v>2086</v>
      </c>
      <c r="B1264" s="5" t="s">
        <v>899</v>
      </c>
      <c r="C1264" s="6" t="s">
        <v>24</v>
      </c>
      <c r="D1264" s="6" t="s">
        <v>37</v>
      </c>
      <c r="E1264" s="6" t="s">
        <v>778</v>
      </c>
      <c r="F1264" s="7">
        <v>23</v>
      </c>
      <c r="G1264" s="8">
        <f t="shared" si="22"/>
        <v>5750</v>
      </c>
      <c r="H1264" s="10"/>
      <c r="I1264" s="17">
        <v>1</v>
      </c>
      <c r="J1264" s="17" t="s">
        <v>1601</v>
      </c>
      <c r="K1264" s="11">
        <v>45278</v>
      </c>
      <c r="L1264" s="11"/>
      <c r="M1264" t="e">
        <f>CONCATENATE(B1264,#REF!,C1264,D1264,E1264,#REF!)</f>
        <v>#REF!</v>
      </c>
      <c r="N1264" s="12" t="s">
        <v>1602</v>
      </c>
      <c r="O1264" s="13" t="str">
        <f>IFERROR(IF(C1264="","",VLOOKUP(TRIM(C1264),[16]Ñ!$A$1:$B$43,2,FALSE)),TRIM(C1264))</f>
        <v>CASTILLO</v>
      </c>
      <c r="P1264" s="13" t="str">
        <f>IFERROR(IF(D1264="","",VLOOKUP(TRIM(D1264),[16]Ñ!$A$1:$B$43,2,FALSE)),TRIM(D1264))</f>
        <v>RODRIGUEZ</v>
      </c>
      <c r="Q1264" s="14" t="str">
        <f>A1264</f>
        <v>2299</v>
      </c>
      <c r="R1264" s="15" t="str">
        <f t="shared" si="21"/>
        <v>CIPRIANO CASTILLO RODRIGUEZ</v>
      </c>
      <c r="S1264" s="16" t="str">
        <f>CONCATENATE("APOYO A PEQUEÑOS PRODUCTORES AFECTADOS POR SINIESTROS AGROPECUARIOS (PAPPASA) 2023 - MUNICIPIO: ",B1264,".")</f>
        <v>APOYO A PEQUEÑOS PRODUCTORES AFECTADOS POR SINIESTROS AGROPECUARIOS (PAPPASA) 2023 - MUNICIPIO: ZARAGOZA.</v>
      </c>
    </row>
    <row r="1265" spans="1:19" ht="21" customHeight="1" x14ac:dyDescent="0.25">
      <c r="A1265" s="4" t="s">
        <v>2087</v>
      </c>
      <c r="B1265" s="5" t="s">
        <v>899</v>
      </c>
      <c r="C1265" s="6" t="s">
        <v>1022</v>
      </c>
      <c r="D1265" s="6" t="s">
        <v>169</v>
      </c>
      <c r="E1265" s="6" t="s">
        <v>515</v>
      </c>
      <c r="F1265" s="7">
        <v>50</v>
      </c>
      <c r="G1265" s="8">
        <f t="shared" si="22"/>
        <v>12500</v>
      </c>
      <c r="H1265" s="10"/>
      <c r="I1265" s="17">
        <v>1</v>
      </c>
      <c r="J1265" s="17" t="s">
        <v>1601</v>
      </c>
      <c r="K1265" s="11">
        <v>45278</v>
      </c>
      <c r="L1265" s="11"/>
      <c r="M1265" t="e">
        <f>CONCATENATE(B1265,#REF!,C1265,D1265,E1265,#REF!)</f>
        <v>#REF!</v>
      </c>
      <c r="N1265" s="12" t="s">
        <v>1602</v>
      </c>
      <c r="O1265" s="13" t="str">
        <f>IFERROR(IF(C1265="","",VLOOKUP(TRIM(C1265),[16]Ñ!$A$1:$B$43,2,FALSE)),TRIM(C1265))</f>
        <v>RICO</v>
      </c>
      <c r="P1265" s="13" t="str">
        <f>IFERROR(IF(D1265="","",VLOOKUP(TRIM(D1265),[16]Ñ!$A$1:$B$43,2,FALSE)),TRIM(D1265))</f>
        <v>GONZALEZ</v>
      </c>
      <c r="Q1265" s="14" t="str">
        <f>A1265</f>
        <v>2300</v>
      </c>
      <c r="R1265" s="15" t="str">
        <f t="shared" si="21"/>
        <v>FILIBERTO RICO GONZALEZ</v>
      </c>
      <c r="S1265" s="16" t="str">
        <f>CONCATENATE("APOYO A PEQUEÑOS PRODUCTORES AFECTADOS POR SINIESTROS AGROPECUARIOS (PAPPASA) 2023 - MUNICIPIO: ",B1265,".")</f>
        <v>APOYO A PEQUEÑOS PRODUCTORES AFECTADOS POR SINIESTROS AGROPECUARIOS (PAPPASA) 2023 - MUNICIPIO: ZARAGOZA.</v>
      </c>
    </row>
    <row r="1266" spans="1:19" ht="21" customHeight="1" x14ac:dyDescent="0.25">
      <c r="A1266" s="4" t="s">
        <v>2088</v>
      </c>
      <c r="B1266" s="5" t="s">
        <v>899</v>
      </c>
      <c r="C1266" s="6" t="s">
        <v>199</v>
      </c>
      <c r="D1266" s="6" t="s">
        <v>2013</v>
      </c>
      <c r="E1266" s="6" t="s">
        <v>917</v>
      </c>
      <c r="F1266" s="7">
        <v>32</v>
      </c>
      <c r="G1266" s="8">
        <f t="shared" si="22"/>
        <v>8000</v>
      </c>
      <c r="H1266" s="10"/>
      <c r="I1266" s="17">
        <v>1</v>
      </c>
      <c r="J1266" s="17" t="s">
        <v>1601</v>
      </c>
      <c r="K1266" s="11">
        <v>45278</v>
      </c>
      <c r="L1266" s="11"/>
      <c r="M1266" t="e">
        <f>CONCATENATE(B1266,#REF!,C1266,D1266,E1266,#REF!)</f>
        <v>#REF!</v>
      </c>
      <c r="N1266" s="12" t="s">
        <v>1602</v>
      </c>
      <c r="O1266" s="13" t="str">
        <f>IFERROR(IF(C1266="","",VLOOKUP(TRIM(C1266),[16]Ñ!$A$1:$B$43,2,FALSE)),TRIM(C1266))</f>
        <v>RIVERA</v>
      </c>
      <c r="P1266" s="13" t="str">
        <f>IFERROR(IF(D1266="","",VLOOKUP(TRIM(D1266),[16]Ñ!$A$1:$B$43,2,FALSE)),TRIM(D1266))</f>
        <v>ANGUIANO</v>
      </c>
      <c r="Q1266" s="14" t="str">
        <f>A1266</f>
        <v>2301</v>
      </c>
      <c r="R1266" s="15" t="str">
        <f t="shared" si="21"/>
        <v>MARIO RIVERA ANGUIANO</v>
      </c>
      <c r="S1266" s="16" t="str">
        <f>CONCATENATE("APOYO A PEQUEÑOS PRODUCTORES AFECTADOS POR SINIESTROS AGROPECUARIOS (PAPPASA) 2023 - MUNICIPIO: ",B1266,".")</f>
        <v>APOYO A PEQUEÑOS PRODUCTORES AFECTADOS POR SINIESTROS AGROPECUARIOS (PAPPASA) 2023 - MUNICIPIO: ZARAGOZA.</v>
      </c>
    </row>
    <row r="1267" spans="1:19" ht="21" customHeight="1" x14ac:dyDescent="0.25">
      <c r="A1267" s="4" t="s">
        <v>2089</v>
      </c>
      <c r="B1267" s="5" t="s">
        <v>899</v>
      </c>
      <c r="C1267" s="6" t="s">
        <v>2091</v>
      </c>
      <c r="D1267" s="6" t="s">
        <v>1379</v>
      </c>
      <c r="E1267" s="6" t="s">
        <v>2092</v>
      </c>
      <c r="F1267" s="7">
        <v>15</v>
      </c>
      <c r="G1267" s="8">
        <f t="shared" si="22"/>
        <v>3750</v>
      </c>
      <c r="H1267" s="10"/>
      <c r="I1267" s="17">
        <v>1</v>
      </c>
      <c r="J1267" s="17" t="s">
        <v>1601</v>
      </c>
      <c r="K1267" s="11">
        <v>45278</v>
      </c>
      <c r="L1267" s="11"/>
      <c r="M1267" t="e">
        <f>CONCATENATE(B1267,#REF!,C1267,D1267,E1267,#REF!)</f>
        <v>#REF!</v>
      </c>
      <c r="N1267" s="12" t="s">
        <v>1602</v>
      </c>
      <c r="O1267" s="13" t="str">
        <f>IFERROR(IF(C1267="","",VLOOKUP(TRIM(C1267),[16]Ñ!$A$1:$B$43,2,FALSE)),TRIM(C1267))</f>
        <v>SUAREZ</v>
      </c>
      <c r="P1267" s="13" t="str">
        <f>IFERROR(IF(D1267="","",VLOOKUP(TRIM(D1267),[16]Ñ!$A$1:$B$43,2,FALSE)),TRIM(D1267))</f>
        <v>CARRILLO</v>
      </c>
      <c r="Q1267" s="14" t="str">
        <f>A1267</f>
        <v>2302</v>
      </c>
      <c r="R1267" s="15" t="str">
        <f t="shared" si="21"/>
        <v>JOSE BERNARDO SUAREZ CARRILLO</v>
      </c>
      <c r="S1267" s="16" t="str">
        <f>CONCATENATE("APOYO A PEQUEÑOS PRODUCTORES AFECTADOS POR SINIESTROS AGROPECUARIOS (PAPPASA) 2023 - MUNICIPIO: ",B1267,".")</f>
        <v>APOYO A PEQUEÑOS PRODUCTORES AFECTADOS POR SINIESTROS AGROPECUARIOS (PAPPASA) 2023 - MUNICIPIO: ZARAGOZA.</v>
      </c>
    </row>
    <row r="1268" spans="1:19" ht="21" customHeight="1" x14ac:dyDescent="0.25">
      <c r="A1268" s="4" t="s">
        <v>2093</v>
      </c>
      <c r="B1268" s="5" t="s">
        <v>899</v>
      </c>
      <c r="C1268" s="6" t="s">
        <v>1355</v>
      </c>
      <c r="D1268" s="6" t="s">
        <v>2074</v>
      </c>
      <c r="E1268" s="6" t="s">
        <v>795</v>
      </c>
      <c r="F1268" s="7">
        <v>38</v>
      </c>
      <c r="G1268" s="8">
        <f t="shared" si="22"/>
        <v>9500</v>
      </c>
      <c r="H1268" s="10"/>
      <c r="I1268" s="17">
        <v>1</v>
      </c>
      <c r="J1268" s="17" t="s">
        <v>1601</v>
      </c>
      <c r="K1268" s="11">
        <v>45278</v>
      </c>
      <c r="L1268" s="11"/>
      <c r="M1268" t="e">
        <f>CONCATENATE(B1268,#REF!,C1268,D1268,E1268,#REF!)</f>
        <v>#REF!</v>
      </c>
      <c r="N1268" s="12" t="s">
        <v>1602</v>
      </c>
      <c r="O1268" s="13" t="str">
        <f>IFERROR(IF(C1268="","",VLOOKUP(TRIM(C1268),[16]Ñ!$A$1:$B$43,2,FALSE)),TRIM(C1268))</f>
        <v>CARDENAS</v>
      </c>
      <c r="P1268" s="13" t="str">
        <f>IFERROR(IF(D1268="","",VLOOKUP(TRIM(D1268),[16]Ñ!$A$1:$B$43,2,FALSE)),TRIM(D1268))</f>
        <v>GOVEA</v>
      </c>
      <c r="Q1268" s="14" t="str">
        <f>A1268</f>
        <v>2303</v>
      </c>
      <c r="R1268" s="15" t="str">
        <f t="shared" si="21"/>
        <v>RAFAEL CARDENAS GOVEA</v>
      </c>
      <c r="S1268" s="16" t="str">
        <f>CONCATENATE("APOYO A PEQUEÑOS PRODUCTORES AFECTADOS POR SINIESTROS AGROPECUARIOS (PAPPASA) 2023 - MUNICIPIO: ",B1268,".")</f>
        <v>APOYO A PEQUEÑOS PRODUCTORES AFECTADOS POR SINIESTROS AGROPECUARIOS (PAPPASA) 2023 - MUNICIPIO: ZARAGOZA.</v>
      </c>
    </row>
    <row r="1269" spans="1:19" ht="21" customHeight="1" x14ac:dyDescent="0.25">
      <c r="A1269" s="4" t="s">
        <v>2094</v>
      </c>
      <c r="B1269" s="5" t="s">
        <v>899</v>
      </c>
      <c r="C1269" s="6" t="s">
        <v>2095</v>
      </c>
      <c r="D1269" s="6" t="s">
        <v>597</v>
      </c>
      <c r="E1269" s="6" t="s">
        <v>2096</v>
      </c>
      <c r="F1269" s="7">
        <v>20</v>
      </c>
      <c r="G1269" s="8">
        <f t="shared" si="22"/>
        <v>5000</v>
      </c>
      <c r="H1269" s="10"/>
      <c r="I1269" s="17">
        <v>1</v>
      </c>
      <c r="J1269" s="17" t="s">
        <v>1601</v>
      </c>
      <c r="K1269" s="11">
        <v>45278</v>
      </c>
      <c r="L1269" s="11"/>
      <c r="M1269" t="e">
        <f>CONCATENATE(B1269,#REF!,C1269,D1269,E1269,#REF!)</f>
        <v>#REF!</v>
      </c>
      <c r="N1269" s="12" t="s">
        <v>1602</v>
      </c>
      <c r="O1269" s="13" t="str">
        <f>IFERROR(IF(C1269="","",VLOOKUP(TRIM(C1269),[16]Ñ!$A$1:$B$43,2,FALSE)),TRIM(C1269))</f>
        <v>CERDA</v>
      </c>
      <c r="P1269" s="13" t="str">
        <f>IFERROR(IF(D1269="","",VLOOKUP(TRIM(D1269),[16]Ñ!$A$1:$B$43,2,FALSE)),TRIM(D1269))</f>
        <v>SALAZAR</v>
      </c>
      <c r="Q1269" s="14" t="str">
        <f>A1269</f>
        <v>2304</v>
      </c>
      <c r="R1269" s="15" t="str">
        <f t="shared" si="21"/>
        <v>JOSE CRUZ CERDA SALAZAR</v>
      </c>
      <c r="S1269" s="16" t="str">
        <f>CONCATENATE("APOYO A PEQUEÑOS PRODUCTORES AFECTADOS POR SINIESTROS AGROPECUARIOS (PAPPASA) 2023 - MUNICIPIO: ",B1269,".")</f>
        <v>APOYO A PEQUEÑOS PRODUCTORES AFECTADOS POR SINIESTROS AGROPECUARIOS (PAPPASA) 2023 - MUNICIPIO: ZARAGOZA.</v>
      </c>
    </row>
    <row r="1270" spans="1:19" ht="21" customHeight="1" x14ac:dyDescent="0.25">
      <c r="A1270" s="4" t="s">
        <v>2097</v>
      </c>
      <c r="B1270" s="5" t="s">
        <v>899</v>
      </c>
      <c r="C1270" s="6" t="s">
        <v>175</v>
      </c>
      <c r="D1270" s="6" t="s">
        <v>239</v>
      </c>
      <c r="E1270" s="6" t="s">
        <v>598</v>
      </c>
      <c r="F1270" s="7">
        <v>50</v>
      </c>
      <c r="G1270" s="8">
        <f t="shared" si="22"/>
        <v>12500</v>
      </c>
      <c r="H1270" s="10"/>
      <c r="I1270" s="17">
        <v>1</v>
      </c>
      <c r="J1270" s="17" t="s">
        <v>1601</v>
      </c>
      <c r="K1270" s="11">
        <v>45278</v>
      </c>
      <c r="L1270" s="11"/>
      <c r="M1270" t="e">
        <f>CONCATENATE(B1270,#REF!,C1270,D1270,E1270,#REF!)</f>
        <v>#REF!</v>
      </c>
      <c r="N1270" s="12" t="s">
        <v>1602</v>
      </c>
      <c r="O1270" s="13" t="str">
        <f>IFERROR(IF(C1270="","",VLOOKUP(TRIM(C1270),[16]Ñ!$A$1:$B$43,2,FALSE)),TRIM(C1270))</f>
        <v>FLORES</v>
      </c>
      <c r="P1270" s="13" t="str">
        <f>IFERROR(IF(D1270="","",VLOOKUP(TRIM(D1270),[16]Ñ!$A$1:$B$43,2,FALSE)),TRIM(D1270))</f>
        <v>DE LA TORRE</v>
      </c>
      <c r="Q1270" s="14" t="str">
        <f>A1270</f>
        <v>2305</v>
      </c>
      <c r="R1270" s="15" t="str">
        <f t="shared" si="21"/>
        <v>EDUARDO FLORES DE LA TORRE</v>
      </c>
      <c r="S1270" s="16" t="str">
        <f>CONCATENATE("APOYO A PEQUEÑOS PRODUCTORES AFECTADOS POR SINIESTROS AGROPECUARIOS (PAPPASA) 2023 - MUNICIPIO: ",B1270,".")</f>
        <v>APOYO A PEQUEÑOS PRODUCTORES AFECTADOS POR SINIESTROS AGROPECUARIOS (PAPPASA) 2023 - MUNICIPIO: ZARAGOZA.</v>
      </c>
    </row>
    <row r="1271" spans="1:19" ht="21" customHeight="1" x14ac:dyDescent="0.25">
      <c r="A1271" s="4" t="s">
        <v>2098</v>
      </c>
      <c r="B1271" s="5" t="s">
        <v>899</v>
      </c>
      <c r="C1271" s="6" t="s">
        <v>179</v>
      </c>
      <c r="D1271" s="6" t="s">
        <v>1953</v>
      </c>
      <c r="E1271" s="6" t="s">
        <v>1449</v>
      </c>
      <c r="F1271" s="7">
        <v>25</v>
      </c>
      <c r="G1271" s="8">
        <f t="shared" si="22"/>
        <v>6250</v>
      </c>
      <c r="H1271" s="10"/>
      <c r="I1271" s="17">
        <v>1</v>
      </c>
      <c r="J1271" s="17" t="s">
        <v>1601</v>
      </c>
      <c r="K1271" s="11">
        <v>45278</v>
      </c>
      <c r="L1271" s="11"/>
      <c r="M1271" t="e">
        <f>CONCATENATE(B1271,#REF!,C1271,D1271,E1271,#REF!)</f>
        <v>#REF!</v>
      </c>
      <c r="N1271" s="12" t="s">
        <v>1602</v>
      </c>
      <c r="O1271" s="13" t="str">
        <f>IFERROR(IF(C1271="","",VLOOKUP(TRIM(C1271),[16]Ñ!$A$1:$B$43,2,FALSE)),TRIM(C1271))</f>
        <v>GARCIA</v>
      </c>
      <c r="P1271" s="13" t="str">
        <f>IFERROR(IF(D1271="","",VLOOKUP(TRIM(D1271),[16]Ñ!$A$1:$B$43,2,FALSE)),TRIM(D1271))</f>
        <v>BRAVO</v>
      </c>
      <c r="Q1271" s="14" t="str">
        <f>A1271</f>
        <v>2306</v>
      </c>
      <c r="R1271" s="15" t="str">
        <f t="shared" si="21"/>
        <v>LUIS ALBERTO GARCIA BRAVO</v>
      </c>
      <c r="S1271" s="16" t="str">
        <f>CONCATENATE("APOYO A PEQUEÑOS PRODUCTORES AFECTADOS POR SINIESTROS AGROPECUARIOS (PAPPASA) 2023 - MUNICIPIO: ",B1271,".")</f>
        <v>APOYO A PEQUEÑOS PRODUCTORES AFECTADOS POR SINIESTROS AGROPECUARIOS (PAPPASA) 2023 - MUNICIPIO: ZARAGOZA.</v>
      </c>
    </row>
    <row r="1272" spans="1:19" ht="21" customHeight="1" x14ac:dyDescent="0.25">
      <c r="A1272" s="4" t="s">
        <v>2099</v>
      </c>
      <c r="B1272" s="5" t="s">
        <v>899</v>
      </c>
      <c r="C1272" s="6" t="s">
        <v>141</v>
      </c>
      <c r="D1272" s="6" t="s">
        <v>99</v>
      </c>
      <c r="E1272" s="6" t="s">
        <v>422</v>
      </c>
      <c r="F1272" s="7">
        <v>13</v>
      </c>
      <c r="G1272" s="8">
        <f t="shared" si="22"/>
        <v>3250</v>
      </c>
      <c r="H1272" s="10"/>
      <c r="I1272" s="17">
        <v>1</v>
      </c>
      <c r="J1272" s="17" t="s">
        <v>1601</v>
      </c>
      <c r="K1272" s="11">
        <v>45278</v>
      </c>
      <c r="L1272" s="11"/>
      <c r="M1272" t="e">
        <f>CONCATENATE(B1272,#REF!,C1272,D1272,E1272,#REF!)</f>
        <v>#REF!</v>
      </c>
      <c r="N1272" s="12" t="s">
        <v>1602</v>
      </c>
      <c r="O1272" s="13" t="str">
        <f>IFERROR(IF(C1272="","",VLOOKUP(TRIM(C1272),[16]Ñ!$A$1:$B$43,2,FALSE)),TRIM(C1272))</f>
        <v>LOREDO</v>
      </c>
      <c r="P1272" s="13" t="str">
        <f>IFERROR(IF(D1272="","",VLOOKUP(TRIM(D1272),[16]Ñ!$A$1:$B$43,2,FALSE)),TRIM(D1272))</f>
        <v>TORRES</v>
      </c>
      <c r="Q1272" s="14" t="str">
        <f>A1272</f>
        <v>2307</v>
      </c>
      <c r="R1272" s="15" t="str">
        <f t="shared" si="21"/>
        <v>MANUEL LOREDO TORRES</v>
      </c>
      <c r="S1272" s="16" t="str">
        <f>CONCATENATE("APOYO A PEQUEÑOS PRODUCTORES AFECTADOS POR SINIESTROS AGROPECUARIOS (PAPPASA) 2023 - MUNICIPIO: ",B1272,".")</f>
        <v>APOYO A PEQUEÑOS PRODUCTORES AFECTADOS POR SINIESTROS AGROPECUARIOS (PAPPASA) 2023 - MUNICIPIO: ZARAGOZA.</v>
      </c>
    </row>
    <row r="1273" spans="1:19" ht="21" customHeight="1" x14ac:dyDescent="0.25">
      <c r="A1273" s="4" t="s">
        <v>2100</v>
      </c>
      <c r="B1273" s="5" t="s">
        <v>899</v>
      </c>
      <c r="C1273" s="6" t="s">
        <v>1817</v>
      </c>
      <c r="D1273" s="6" t="s">
        <v>59</v>
      </c>
      <c r="E1273" s="6" t="s">
        <v>814</v>
      </c>
      <c r="F1273" s="7">
        <v>28</v>
      </c>
      <c r="G1273" s="8">
        <f t="shared" si="22"/>
        <v>7000</v>
      </c>
      <c r="H1273" s="10"/>
      <c r="I1273" s="17">
        <v>1</v>
      </c>
      <c r="J1273" s="17" t="s">
        <v>1601</v>
      </c>
      <c r="K1273" s="11">
        <v>45278</v>
      </c>
      <c r="L1273" s="11"/>
      <c r="M1273" t="e">
        <f>CONCATENATE(B1273,#REF!,C1273,D1273,E1273,#REF!)</f>
        <v>#REF!</v>
      </c>
      <c r="N1273" s="12" t="s">
        <v>1602</v>
      </c>
      <c r="O1273" s="13" t="str">
        <f>IFERROR(IF(C1273="","",VLOOKUP(TRIM(C1273),[16]Ñ!$A$1:$B$43,2,FALSE)),TRIM(C1273))</f>
        <v>REYNA</v>
      </c>
      <c r="P1273" s="13" t="str">
        <f>IFERROR(IF(D1273="","",VLOOKUP(TRIM(D1273),[16]Ñ!$A$1:$B$43,2,FALSE)),TRIM(D1273))</f>
        <v>HERNANDEZ</v>
      </c>
      <c r="Q1273" s="14" t="str">
        <f>A1273</f>
        <v>2308</v>
      </c>
      <c r="R1273" s="15" t="str">
        <f t="shared" si="21"/>
        <v>VICENTE REYNA HERNANDEZ</v>
      </c>
      <c r="S1273" s="16" t="str">
        <f>CONCATENATE("APOYO A PEQUEÑOS PRODUCTORES AFECTADOS POR SINIESTROS AGROPECUARIOS (PAPPASA) 2023 - MUNICIPIO: ",B1273,".")</f>
        <v>APOYO A PEQUEÑOS PRODUCTORES AFECTADOS POR SINIESTROS AGROPECUARIOS (PAPPASA) 2023 - MUNICIPIO: ZARAGOZA.</v>
      </c>
    </row>
    <row r="1274" spans="1:19" ht="16.5" x14ac:dyDescent="0.25">
      <c r="A1274" s="4" t="s">
        <v>2101</v>
      </c>
      <c r="B1274" s="5" t="s">
        <v>2102</v>
      </c>
      <c r="C1274" s="6" t="s">
        <v>98</v>
      </c>
      <c r="D1274" s="6" t="s">
        <v>2103</v>
      </c>
      <c r="E1274" s="6" t="s">
        <v>465</v>
      </c>
      <c r="F1274" s="7">
        <f>G1274/250</f>
        <v>20</v>
      </c>
      <c r="G1274" s="8">
        <v>5000</v>
      </c>
    </row>
    <row r="1275" spans="1:19" ht="16.5" x14ac:dyDescent="0.25">
      <c r="A1275" s="4" t="s">
        <v>2104</v>
      </c>
      <c r="B1275" s="5" t="s">
        <v>2102</v>
      </c>
      <c r="C1275" s="6" t="s">
        <v>688</v>
      </c>
      <c r="D1275" s="6" t="s">
        <v>290</v>
      </c>
      <c r="E1275" s="6" t="s">
        <v>441</v>
      </c>
      <c r="F1275" s="7">
        <f t="shared" ref="F1275:F1337" si="23">G1275/250</f>
        <v>20</v>
      </c>
      <c r="G1275" s="8">
        <v>5000</v>
      </c>
    </row>
    <row r="1276" spans="1:19" ht="16.5" x14ac:dyDescent="0.25">
      <c r="A1276" s="4" t="s">
        <v>2105</v>
      </c>
      <c r="B1276" s="5" t="s">
        <v>2102</v>
      </c>
      <c r="C1276" s="6" t="s">
        <v>688</v>
      </c>
      <c r="D1276" s="6" t="s">
        <v>290</v>
      </c>
      <c r="E1276" s="6" t="s">
        <v>163</v>
      </c>
      <c r="F1276" s="7">
        <f t="shared" si="23"/>
        <v>20</v>
      </c>
      <c r="G1276" s="8">
        <v>5000</v>
      </c>
    </row>
    <row r="1277" spans="1:19" ht="16.5" x14ac:dyDescent="0.25">
      <c r="A1277" s="4" t="s">
        <v>2106</v>
      </c>
      <c r="B1277" s="5" t="s">
        <v>2102</v>
      </c>
      <c r="C1277" s="6" t="s">
        <v>688</v>
      </c>
      <c r="D1277" s="6" t="s">
        <v>578</v>
      </c>
      <c r="E1277" s="6" t="s">
        <v>2107</v>
      </c>
      <c r="F1277" s="7">
        <f t="shared" si="23"/>
        <v>35</v>
      </c>
      <c r="G1277" s="8">
        <v>8750</v>
      </c>
    </row>
    <row r="1278" spans="1:19" ht="16.5" x14ac:dyDescent="0.25">
      <c r="A1278" s="4" t="s">
        <v>2108</v>
      </c>
      <c r="B1278" s="5" t="s">
        <v>2102</v>
      </c>
      <c r="C1278" s="6" t="s">
        <v>252</v>
      </c>
      <c r="D1278" s="6" t="s">
        <v>21</v>
      </c>
      <c r="E1278" s="6" t="s">
        <v>2109</v>
      </c>
      <c r="F1278" s="7">
        <f t="shared" si="23"/>
        <v>7</v>
      </c>
      <c r="G1278" s="8">
        <v>1750</v>
      </c>
    </row>
    <row r="1279" spans="1:19" ht="16.5" x14ac:dyDescent="0.25">
      <c r="A1279" s="4" t="s">
        <v>2110</v>
      </c>
      <c r="B1279" s="5" t="s">
        <v>2102</v>
      </c>
      <c r="C1279" s="6" t="s">
        <v>635</v>
      </c>
      <c r="D1279" s="6" t="s">
        <v>2111</v>
      </c>
      <c r="E1279" s="6" t="s">
        <v>810</v>
      </c>
      <c r="F1279" s="7">
        <f t="shared" si="23"/>
        <v>11</v>
      </c>
      <c r="G1279" s="8">
        <v>2750</v>
      </c>
    </row>
    <row r="1280" spans="1:19" ht="16.5" x14ac:dyDescent="0.25">
      <c r="A1280" s="4" t="s">
        <v>2112</v>
      </c>
      <c r="B1280" s="5" t="s">
        <v>2102</v>
      </c>
      <c r="C1280" s="6" t="s">
        <v>169</v>
      </c>
      <c r="D1280" s="6" t="s">
        <v>424</v>
      </c>
      <c r="E1280" s="6" t="s">
        <v>2113</v>
      </c>
      <c r="F1280" s="7">
        <f t="shared" si="23"/>
        <v>20</v>
      </c>
      <c r="G1280" s="8">
        <v>5000</v>
      </c>
    </row>
    <row r="1281" spans="1:7" ht="16.5" x14ac:dyDescent="0.25">
      <c r="A1281" s="4" t="s">
        <v>2114</v>
      </c>
      <c r="B1281" s="5" t="s">
        <v>2102</v>
      </c>
      <c r="C1281" s="6" t="s">
        <v>900</v>
      </c>
      <c r="D1281" s="6" t="s">
        <v>901</v>
      </c>
      <c r="E1281" s="6" t="s">
        <v>163</v>
      </c>
      <c r="F1281" s="7">
        <f t="shared" si="23"/>
        <v>20</v>
      </c>
      <c r="G1281" s="8">
        <v>5000</v>
      </c>
    </row>
    <row r="1282" spans="1:7" ht="16.5" x14ac:dyDescent="0.25">
      <c r="A1282" s="4" t="s">
        <v>2115</v>
      </c>
      <c r="B1282" s="5" t="s">
        <v>2102</v>
      </c>
      <c r="C1282" s="6" t="s">
        <v>674</v>
      </c>
      <c r="D1282" s="6" t="s">
        <v>2116</v>
      </c>
      <c r="E1282" s="6" t="s">
        <v>2117</v>
      </c>
      <c r="F1282" s="7">
        <f t="shared" si="23"/>
        <v>20</v>
      </c>
      <c r="G1282" s="8">
        <v>5000</v>
      </c>
    </row>
    <row r="1283" spans="1:7" ht="16.5" x14ac:dyDescent="0.25">
      <c r="A1283" s="4" t="s">
        <v>2118</v>
      </c>
      <c r="B1283" s="5" t="s">
        <v>2102</v>
      </c>
      <c r="C1283" s="6" t="s">
        <v>2119</v>
      </c>
      <c r="D1283" s="6" t="s">
        <v>2120</v>
      </c>
      <c r="E1283" s="6" t="s">
        <v>2121</v>
      </c>
      <c r="F1283" s="7">
        <f t="shared" si="23"/>
        <v>20</v>
      </c>
      <c r="G1283" s="8">
        <v>5000</v>
      </c>
    </row>
    <row r="1284" spans="1:7" ht="16.5" x14ac:dyDescent="0.25">
      <c r="A1284" s="4" t="s">
        <v>2122</v>
      </c>
      <c r="B1284" s="5" t="s">
        <v>2102</v>
      </c>
      <c r="C1284" s="6" t="s">
        <v>784</v>
      </c>
      <c r="D1284" s="6" t="s">
        <v>522</v>
      </c>
      <c r="E1284" s="6" t="s">
        <v>197</v>
      </c>
      <c r="F1284" s="7">
        <f t="shared" si="23"/>
        <v>20</v>
      </c>
      <c r="G1284" s="8">
        <v>5000</v>
      </c>
    </row>
    <row r="1285" spans="1:7" ht="16.5" x14ac:dyDescent="0.25">
      <c r="A1285" s="4" t="s">
        <v>2123</v>
      </c>
      <c r="B1285" s="5" t="s">
        <v>2102</v>
      </c>
      <c r="C1285" s="6" t="s">
        <v>900</v>
      </c>
      <c r="D1285" s="6" t="s">
        <v>901</v>
      </c>
      <c r="E1285" s="6" t="s">
        <v>14</v>
      </c>
      <c r="F1285" s="7">
        <f t="shared" si="23"/>
        <v>20</v>
      </c>
      <c r="G1285" s="8">
        <v>5000</v>
      </c>
    </row>
    <row r="1286" spans="1:7" ht="16.5" x14ac:dyDescent="0.25">
      <c r="A1286" s="4" t="s">
        <v>2124</v>
      </c>
      <c r="B1286" s="5" t="s">
        <v>2102</v>
      </c>
      <c r="C1286" s="6" t="s">
        <v>900</v>
      </c>
      <c r="D1286" s="6" t="s">
        <v>901</v>
      </c>
      <c r="E1286" s="6" t="s">
        <v>2125</v>
      </c>
      <c r="F1286" s="7">
        <f t="shared" si="23"/>
        <v>20</v>
      </c>
      <c r="G1286" s="8">
        <v>5000</v>
      </c>
    </row>
    <row r="1287" spans="1:7" ht="16.5" x14ac:dyDescent="0.25">
      <c r="A1287" s="4" t="s">
        <v>2126</v>
      </c>
      <c r="B1287" s="5" t="s">
        <v>2102</v>
      </c>
      <c r="C1287" s="6" t="s">
        <v>900</v>
      </c>
      <c r="D1287" s="6" t="s">
        <v>901</v>
      </c>
      <c r="E1287" s="6" t="s">
        <v>2127</v>
      </c>
      <c r="F1287" s="7">
        <f t="shared" si="23"/>
        <v>20</v>
      </c>
      <c r="G1287" s="8">
        <v>5000</v>
      </c>
    </row>
    <row r="1288" spans="1:7" ht="16.5" x14ac:dyDescent="0.25">
      <c r="A1288" s="4" t="s">
        <v>2128</v>
      </c>
      <c r="B1288" s="5" t="s">
        <v>2102</v>
      </c>
      <c r="C1288" s="6" t="s">
        <v>2119</v>
      </c>
      <c r="D1288" s="6" t="s">
        <v>2129</v>
      </c>
      <c r="E1288" s="6" t="s">
        <v>1133</v>
      </c>
      <c r="F1288" s="7">
        <f t="shared" si="23"/>
        <v>20</v>
      </c>
      <c r="G1288" s="8">
        <v>5000</v>
      </c>
    </row>
    <row r="1289" spans="1:7" ht="16.5" x14ac:dyDescent="0.25">
      <c r="A1289" s="4" t="s">
        <v>2130</v>
      </c>
      <c r="B1289" s="5" t="s">
        <v>2102</v>
      </c>
      <c r="C1289" s="6" t="s">
        <v>2131</v>
      </c>
      <c r="D1289" s="6" t="s">
        <v>46</v>
      </c>
      <c r="E1289" s="6" t="s">
        <v>2132</v>
      </c>
      <c r="F1289" s="7">
        <f t="shared" si="23"/>
        <v>11</v>
      </c>
      <c r="G1289" s="8">
        <v>2750</v>
      </c>
    </row>
    <row r="1290" spans="1:7" ht="16.5" x14ac:dyDescent="0.25">
      <c r="A1290" s="4" t="s">
        <v>2133</v>
      </c>
      <c r="B1290" s="5" t="s">
        <v>2102</v>
      </c>
      <c r="C1290" s="6" t="s">
        <v>424</v>
      </c>
      <c r="D1290" s="6" t="s">
        <v>24</v>
      </c>
      <c r="E1290" s="6" t="s">
        <v>924</v>
      </c>
      <c r="F1290" s="7">
        <f t="shared" si="23"/>
        <v>20</v>
      </c>
      <c r="G1290" s="8">
        <v>5000</v>
      </c>
    </row>
    <row r="1291" spans="1:7" ht="16.5" x14ac:dyDescent="0.25">
      <c r="A1291" s="4" t="s">
        <v>2134</v>
      </c>
      <c r="B1291" s="5" t="s">
        <v>2102</v>
      </c>
      <c r="C1291" s="6" t="s">
        <v>424</v>
      </c>
      <c r="D1291" s="6" t="s">
        <v>749</v>
      </c>
      <c r="E1291" s="6" t="s">
        <v>708</v>
      </c>
      <c r="F1291" s="7">
        <f t="shared" si="23"/>
        <v>20</v>
      </c>
      <c r="G1291" s="8">
        <v>5000</v>
      </c>
    </row>
    <row r="1292" spans="1:7" ht="16.5" x14ac:dyDescent="0.25">
      <c r="A1292" s="4" t="s">
        <v>2135</v>
      </c>
      <c r="B1292" s="5" t="s">
        <v>2102</v>
      </c>
      <c r="C1292" s="6" t="s">
        <v>2119</v>
      </c>
      <c r="D1292" s="6" t="s">
        <v>2129</v>
      </c>
      <c r="E1292" s="6" t="s">
        <v>2136</v>
      </c>
      <c r="F1292" s="7">
        <f t="shared" si="23"/>
        <v>20</v>
      </c>
      <c r="G1292" s="8">
        <v>5000</v>
      </c>
    </row>
    <row r="1293" spans="1:7" ht="16.5" x14ac:dyDescent="0.25">
      <c r="A1293" s="4" t="s">
        <v>2137</v>
      </c>
      <c r="B1293" s="5" t="s">
        <v>2102</v>
      </c>
      <c r="C1293" s="6" t="s">
        <v>2138</v>
      </c>
      <c r="D1293" s="6" t="s">
        <v>784</v>
      </c>
      <c r="E1293" s="6" t="s">
        <v>1016</v>
      </c>
      <c r="F1293" s="7">
        <f t="shared" si="23"/>
        <v>20</v>
      </c>
      <c r="G1293" s="8">
        <v>5000</v>
      </c>
    </row>
    <row r="1294" spans="1:7" ht="16.5" x14ac:dyDescent="0.25">
      <c r="A1294" s="4" t="s">
        <v>2139</v>
      </c>
      <c r="B1294" s="5" t="s">
        <v>2102</v>
      </c>
      <c r="C1294" s="6" t="s">
        <v>2138</v>
      </c>
      <c r="D1294" s="6" t="s">
        <v>37</v>
      </c>
      <c r="E1294" s="6" t="s">
        <v>733</v>
      </c>
      <c r="F1294" s="7">
        <f t="shared" si="23"/>
        <v>20</v>
      </c>
      <c r="G1294" s="8">
        <v>5000</v>
      </c>
    </row>
    <row r="1295" spans="1:7" ht="16.5" x14ac:dyDescent="0.25">
      <c r="A1295" s="4" t="s">
        <v>2140</v>
      </c>
      <c r="B1295" s="5" t="s">
        <v>2102</v>
      </c>
      <c r="C1295" s="6" t="s">
        <v>326</v>
      </c>
      <c r="D1295" s="6" t="s">
        <v>340</v>
      </c>
      <c r="E1295" s="6" t="s">
        <v>2141</v>
      </c>
      <c r="F1295" s="7">
        <f t="shared" si="23"/>
        <v>20</v>
      </c>
      <c r="G1295" s="8">
        <v>5000</v>
      </c>
    </row>
    <row r="1296" spans="1:7" ht="16.5" x14ac:dyDescent="0.25">
      <c r="A1296" s="4" t="s">
        <v>2142</v>
      </c>
      <c r="B1296" s="5" t="s">
        <v>2102</v>
      </c>
      <c r="C1296" s="6" t="s">
        <v>255</v>
      </c>
      <c r="D1296" s="6" t="s">
        <v>522</v>
      </c>
      <c r="E1296" s="6" t="s">
        <v>2143</v>
      </c>
      <c r="F1296" s="7">
        <f t="shared" si="23"/>
        <v>20</v>
      </c>
      <c r="G1296" s="8">
        <v>5000</v>
      </c>
    </row>
    <row r="1297" spans="1:7" ht="16.5" x14ac:dyDescent="0.25">
      <c r="A1297" s="4" t="s">
        <v>2144</v>
      </c>
      <c r="B1297" s="5" t="s">
        <v>2102</v>
      </c>
      <c r="C1297" s="6" t="s">
        <v>1040</v>
      </c>
      <c r="D1297" s="6" t="s">
        <v>99</v>
      </c>
      <c r="E1297" s="6" t="s">
        <v>739</v>
      </c>
      <c r="F1297" s="7">
        <f t="shared" si="23"/>
        <v>35</v>
      </c>
      <c r="G1297" s="8">
        <v>8750</v>
      </c>
    </row>
    <row r="1298" spans="1:7" ht="16.5" x14ac:dyDescent="0.25">
      <c r="A1298" s="4" t="s">
        <v>2145</v>
      </c>
      <c r="B1298" s="5" t="s">
        <v>2102</v>
      </c>
      <c r="C1298" s="6" t="s">
        <v>674</v>
      </c>
      <c r="D1298" s="6" t="s">
        <v>652</v>
      </c>
      <c r="E1298" s="6" t="s">
        <v>558</v>
      </c>
      <c r="F1298" s="7">
        <f t="shared" si="23"/>
        <v>20</v>
      </c>
      <c r="G1298" s="8">
        <v>5000</v>
      </c>
    </row>
    <row r="1299" spans="1:7" ht="16.5" x14ac:dyDescent="0.25">
      <c r="A1299" s="4" t="s">
        <v>2146</v>
      </c>
      <c r="B1299" s="5" t="s">
        <v>2102</v>
      </c>
      <c r="C1299" s="6" t="s">
        <v>37</v>
      </c>
      <c r="D1299" s="6" t="s">
        <v>364</v>
      </c>
      <c r="E1299" s="6" t="s">
        <v>596</v>
      </c>
      <c r="F1299" s="7">
        <f t="shared" si="23"/>
        <v>20</v>
      </c>
      <c r="G1299" s="8">
        <v>5000</v>
      </c>
    </row>
    <row r="1300" spans="1:7" ht="16.5" x14ac:dyDescent="0.25">
      <c r="A1300" s="4" t="s">
        <v>2147</v>
      </c>
      <c r="B1300" s="5" t="s">
        <v>2102</v>
      </c>
      <c r="C1300" s="6" t="s">
        <v>622</v>
      </c>
      <c r="D1300" s="6" t="s">
        <v>784</v>
      </c>
      <c r="E1300" s="6" t="s">
        <v>2148</v>
      </c>
      <c r="F1300" s="7">
        <f t="shared" si="23"/>
        <v>20</v>
      </c>
      <c r="G1300" s="8">
        <v>5000</v>
      </c>
    </row>
    <row r="1301" spans="1:7" ht="16.5" x14ac:dyDescent="0.25">
      <c r="A1301" s="4" t="s">
        <v>2149</v>
      </c>
      <c r="B1301" s="5" t="s">
        <v>2102</v>
      </c>
      <c r="C1301" s="6" t="s">
        <v>37</v>
      </c>
      <c r="D1301" s="6" t="s">
        <v>364</v>
      </c>
      <c r="E1301" s="6" t="s">
        <v>2150</v>
      </c>
      <c r="F1301" s="7">
        <f t="shared" si="23"/>
        <v>20</v>
      </c>
      <c r="G1301" s="8">
        <v>5000</v>
      </c>
    </row>
    <row r="1302" spans="1:7" ht="16.5" x14ac:dyDescent="0.25">
      <c r="A1302" s="4" t="s">
        <v>2151</v>
      </c>
      <c r="B1302" s="5" t="s">
        <v>2102</v>
      </c>
      <c r="C1302" s="6" t="s">
        <v>1040</v>
      </c>
      <c r="D1302" s="6" t="s">
        <v>99</v>
      </c>
      <c r="E1302" s="6" t="s">
        <v>951</v>
      </c>
      <c r="F1302" s="7">
        <f t="shared" si="23"/>
        <v>20</v>
      </c>
      <c r="G1302" s="8">
        <v>5000</v>
      </c>
    </row>
    <row r="1303" spans="1:7" ht="16.5" x14ac:dyDescent="0.25">
      <c r="A1303" s="4" t="s">
        <v>2152</v>
      </c>
      <c r="B1303" s="5" t="s">
        <v>2153</v>
      </c>
      <c r="C1303" s="6" t="s">
        <v>416</v>
      </c>
      <c r="D1303" s="6" t="s">
        <v>59</v>
      </c>
      <c r="E1303" s="6" t="s">
        <v>1312</v>
      </c>
      <c r="F1303" s="7">
        <f t="shared" si="23"/>
        <v>12</v>
      </c>
      <c r="G1303" s="8">
        <v>3000</v>
      </c>
    </row>
    <row r="1304" spans="1:7" ht="16.5" x14ac:dyDescent="0.25">
      <c r="A1304" s="4" t="s">
        <v>2154</v>
      </c>
      <c r="B1304" s="5" t="s">
        <v>2153</v>
      </c>
      <c r="C1304" s="6" t="s">
        <v>2155</v>
      </c>
      <c r="D1304" s="6" t="s">
        <v>179</v>
      </c>
      <c r="E1304" s="6" t="s">
        <v>2156</v>
      </c>
      <c r="F1304" s="7">
        <f t="shared" si="23"/>
        <v>20</v>
      </c>
      <c r="G1304" s="8">
        <v>5000</v>
      </c>
    </row>
    <row r="1305" spans="1:7" ht="16.5" x14ac:dyDescent="0.25">
      <c r="A1305" s="4" t="s">
        <v>2157</v>
      </c>
      <c r="B1305" s="5" t="s">
        <v>2153</v>
      </c>
      <c r="C1305" s="6" t="s">
        <v>614</v>
      </c>
      <c r="D1305" s="6" t="s">
        <v>2155</v>
      </c>
      <c r="E1305" s="6" t="s">
        <v>35</v>
      </c>
      <c r="F1305" s="7">
        <f t="shared" si="23"/>
        <v>20</v>
      </c>
      <c r="G1305" s="8">
        <v>5000</v>
      </c>
    </row>
    <row r="1306" spans="1:7" ht="16.5" x14ac:dyDescent="0.25">
      <c r="A1306" s="4" t="s">
        <v>2158</v>
      </c>
      <c r="B1306" s="5" t="s">
        <v>2153</v>
      </c>
      <c r="C1306" s="6" t="s">
        <v>554</v>
      </c>
      <c r="D1306" s="6" t="s">
        <v>401</v>
      </c>
      <c r="E1306" s="6" t="s">
        <v>2159</v>
      </c>
      <c r="F1306" s="7">
        <f t="shared" si="23"/>
        <v>20</v>
      </c>
      <c r="G1306" s="8">
        <v>5000</v>
      </c>
    </row>
    <row r="1307" spans="1:7" ht="16.5" x14ac:dyDescent="0.25">
      <c r="A1307" s="4" t="s">
        <v>2160</v>
      </c>
      <c r="B1307" s="5" t="s">
        <v>2153</v>
      </c>
      <c r="C1307" s="6" t="s">
        <v>400</v>
      </c>
      <c r="D1307" s="6" t="s">
        <v>140</v>
      </c>
      <c r="E1307" s="6" t="s">
        <v>2161</v>
      </c>
      <c r="F1307" s="7">
        <f t="shared" si="23"/>
        <v>15</v>
      </c>
      <c r="G1307" s="8">
        <v>3750</v>
      </c>
    </row>
    <row r="1308" spans="1:7" ht="16.5" x14ac:dyDescent="0.25">
      <c r="A1308" s="4" t="s">
        <v>2162</v>
      </c>
      <c r="B1308" s="5" t="s">
        <v>2153</v>
      </c>
      <c r="C1308" s="6" t="s">
        <v>179</v>
      </c>
      <c r="D1308" s="6" t="s">
        <v>522</v>
      </c>
      <c r="E1308" s="6" t="s">
        <v>2163</v>
      </c>
      <c r="F1308" s="7">
        <f t="shared" si="23"/>
        <v>9</v>
      </c>
      <c r="G1308" s="8">
        <v>2250</v>
      </c>
    </row>
    <row r="1309" spans="1:7" ht="16.5" x14ac:dyDescent="0.25">
      <c r="A1309" s="4" t="s">
        <v>2164</v>
      </c>
      <c r="B1309" s="5" t="s">
        <v>2153</v>
      </c>
      <c r="C1309" s="6" t="s">
        <v>613</v>
      </c>
      <c r="D1309" s="6" t="s">
        <v>59</v>
      </c>
      <c r="E1309" s="6" t="s">
        <v>283</v>
      </c>
      <c r="F1309" s="7">
        <f t="shared" si="23"/>
        <v>9</v>
      </c>
      <c r="G1309" s="8">
        <v>2250</v>
      </c>
    </row>
    <row r="1310" spans="1:7" ht="16.5" x14ac:dyDescent="0.25">
      <c r="A1310" s="4" t="s">
        <v>2166</v>
      </c>
      <c r="B1310" s="5" t="s">
        <v>2153</v>
      </c>
      <c r="C1310" s="6" t="s">
        <v>613</v>
      </c>
      <c r="D1310" s="6" t="s">
        <v>400</v>
      </c>
      <c r="E1310" s="6" t="s">
        <v>1702</v>
      </c>
      <c r="F1310" s="7">
        <f t="shared" si="23"/>
        <v>10</v>
      </c>
      <c r="G1310" s="8">
        <v>2500</v>
      </c>
    </row>
    <row r="1311" spans="1:7" ht="16.5" x14ac:dyDescent="0.25">
      <c r="A1311" s="4" t="s">
        <v>2167</v>
      </c>
      <c r="B1311" s="5" t="s">
        <v>2153</v>
      </c>
      <c r="C1311" s="6" t="s">
        <v>129</v>
      </c>
      <c r="D1311" s="6" t="s">
        <v>287</v>
      </c>
      <c r="E1311" s="6" t="s">
        <v>42</v>
      </c>
      <c r="F1311" s="7">
        <f t="shared" si="23"/>
        <v>20</v>
      </c>
      <c r="G1311" s="8">
        <v>5000</v>
      </c>
    </row>
    <row r="1312" spans="1:7" ht="16.5" x14ac:dyDescent="0.25">
      <c r="A1312" s="4" t="s">
        <v>2168</v>
      </c>
      <c r="B1312" s="5" t="s">
        <v>2153</v>
      </c>
      <c r="C1312" s="6" t="s">
        <v>179</v>
      </c>
      <c r="D1312" s="6" t="s">
        <v>24</v>
      </c>
      <c r="E1312" s="6" t="s">
        <v>2169</v>
      </c>
      <c r="F1312" s="7">
        <f t="shared" si="23"/>
        <v>14</v>
      </c>
      <c r="G1312" s="8">
        <v>3500</v>
      </c>
    </row>
    <row r="1313" spans="1:7" ht="16.5" x14ac:dyDescent="0.25">
      <c r="A1313" s="4" t="s">
        <v>2170</v>
      </c>
      <c r="B1313" s="5" t="s">
        <v>2153</v>
      </c>
      <c r="C1313" s="6" t="s">
        <v>401</v>
      </c>
      <c r="D1313" s="6" t="s">
        <v>2171</v>
      </c>
      <c r="E1313" s="6" t="s">
        <v>1020</v>
      </c>
      <c r="F1313" s="7">
        <f t="shared" si="23"/>
        <v>20</v>
      </c>
      <c r="G1313" s="8">
        <v>5000</v>
      </c>
    </row>
    <row r="1314" spans="1:7" ht="16.5" x14ac:dyDescent="0.25">
      <c r="A1314" s="4" t="s">
        <v>2172</v>
      </c>
      <c r="B1314" s="5" t="s">
        <v>2153</v>
      </c>
      <c r="C1314" s="6" t="s">
        <v>175</v>
      </c>
      <c r="D1314" s="6" t="s">
        <v>59</v>
      </c>
      <c r="E1314" s="6" t="s">
        <v>228</v>
      </c>
      <c r="F1314" s="7">
        <f t="shared" si="23"/>
        <v>12</v>
      </c>
      <c r="G1314" s="8">
        <v>3000</v>
      </c>
    </row>
    <row r="1315" spans="1:7" ht="16.5" x14ac:dyDescent="0.25">
      <c r="A1315" s="4" t="s">
        <v>2173</v>
      </c>
      <c r="B1315" s="5" t="s">
        <v>2153</v>
      </c>
      <c r="C1315" s="6" t="s">
        <v>522</v>
      </c>
      <c r="D1315" s="6" t="s">
        <v>228</v>
      </c>
      <c r="E1315" s="6" t="s">
        <v>2174</v>
      </c>
      <c r="F1315" s="7">
        <f t="shared" si="23"/>
        <v>15</v>
      </c>
      <c r="G1315" s="8">
        <v>3750</v>
      </c>
    </row>
    <row r="1316" spans="1:7" ht="16.5" x14ac:dyDescent="0.25">
      <c r="A1316" s="4" t="s">
        <v>2175</v>
      </c>
      <c r="B1316" s="5" t="s">
        <v>2153</v>
      </c>
      <c r="C1316" s="6" t="s">
        <v>182</v>
      </c>
      <c r="D1316" s="6" t="s">
        <v>539</v>
      </c>
      <c r="E1316" s="6" t="s">
        <v>2176</v>
      </c>
      <c r="F1316" s="7">
        <f t="shared" si="23"/>
        <v>20</v>
      </c>
      <c r="G1316" s="8">
        <v>5000</v>
      </c>
    </row>
    <row r="1317" spans="1:7" ht="16.5" x14ac:dyDescent="0.25">
      <c r="A1317" s="4" t="s">
        <v>2177</v>
      </c>
      <c r="B1317" s="5" t="s">
        <v>2153</v>
      </c>
      <c r="C1317" s="6" t="s">
        <v>59</v>
      </c>
      <c r="D1317" s="6" t="s">
        <v>314</v>
      </c>
      <c r="E1317" s="6" t="s">
        <v>163</v>
      </c>
      <c r="F1317" s="7">
        <f t="shared" si="23"/>
        <v>5</v>
      </c>
      <c r="G1317" s="8">
        <v>1250</v>
      </c>
    </row>
    <row r="1318" spans="1:7" ht="16.5" x14ac:dyDescent="0.25">
      <c r="A1318" s="4" t="s">
        <v>2178</v>
      </c>
      <c r="B1318" s="5" t="s">
        <v>2153</v>
      </c>
      <c r="C1318" s="6" t="s">
        <v>132</v>
      </c>
      <c r="D1318" s="6" t="s">
        <v>613</v>
      </c>
      <c r="E1318" s="6" t="s">
        <v>2179</v>
      </c>
      <c r="F1318" s="7">
        <f t="shared" si="23"/>
        <v>8</v>
      </c>
      <c r="G1318" s="8">
        <v>2000</v>
      </c>
    </row>
    <row r="1319" spans="1:7" ht="16.5" x14ac:dyDescent="0.25">
      <c r="A1319" s="4" t="s">
        <v>2180</v>
      </c>
      <c r="B1319" s="5" t="s">
        <v>2153</v>
      </c>
      <c r="C1319" s="6" t="s">
        <v>21</v>
      </c>
      <c r="D1319" s="6" t="s">
        <v>899</v>
      </c>
      <c r="E1319" s="6" t="s">
        <v>2181</v>
      </c>
      <c r="F1319" s="7">
        <f t="shared" si="23"/>
        <v>5</v>
      </c>
      <c r="G1319" s="8">
        <v>1250</v>
      </c>
    </row>
    <row r="1320" spans="1:7" ht="16.5" x14ac:dyDescent="0.25">
      <c r="A1320" s="4" t="s">
        <v>2182</v>
      </c>
      <c r="B1320" s="5" t="s">
        <v>2153</v>
      </c>
      <c r="C1320" s="6" t="s">
        <v>21</v>
      </c>
      <c r="D1320" s="6" t="s">
        <v>899</v>
      </c>
      <c r="E1320" s="6" t="s">
        <v>209</v>
      </c>
      <c r="F1320" s="7">
        <f t="shared" si="23"/>
        <v>5</v>
      </c>
      <c r="G1320" s="8">
        <v>1250</v>
      </c>
    </row>
    <row r="1321" spans="1:7" ht="16.5" x14ac:dyDescent="0.25">
      <c r="A1321" s="4" t="s">
        <v>2183</v>
      </c>
      <c r="B1321" s="5" t="s">
        <v>2153</v>
      </c>
      <c r="C1321" s="6" t="s">
        <v>1016</v>
      </c>
      <c r="D1321" s="6" t="s">
        <v>132</v>
      </c>
      <c r="E1321" s="6" t="s">
        <v>629</v>
      </c>
      <c r="F1321" s="7">
        <f t="shared" si="23"/>
        <v>15</v>
      </c>
      <c r="G1321" s="8">
        <v>3750</v>
      </c>
    </row>
    <row r="1322" spans="1:7" ht="16.5" x14ac:dyDescent="0.25">
      <c r="A1322" s="4" t="s">
        <v>2184</v>
      </c>
      <c r="B1322" s="5" t="s">
        <v>2153</v>
      </c>
      <c r="C1322" s="6" t="s">
        <v>27</v>
      </c>
      <c r="D1322" s="6" t="s">
        <v>175</v>
      </c>
      <c r="E1322" s="6" t="s">
        <v>259</v>
      </c>
      <c r="F1322" s="7">
        <f t="shared" si="23"/>
        <v>6</v>
      </c>
      <c r="G1322" s="8">
        <v>1500</v>
      </c>
    </row>
    <row r="1323" spans="1:7" ht="16.5" x14ac:dyDescent="0.25">
      <c r="A1323" s="4" t="s">
        <v>2185</v>
      </c>
      <c r="B1323" s="5" t="s">
        <v>2153</v>
      </c>
      <c r="C1323" s="6" t="s">
        <v>323</v>
      </c>
      <c r="D1323" s="6" t="s">
        <v>162</v>
      </c>
      <c r="E1323" s="6" t="s">
        <v>2186</v>
      </c>
      <c r="F1323" s="7">
        <f t="shared" si="23"/>
        <v>20</v>
      </c>
      <c r="G1323" s="8">
        <v>5000</v>
      </c>
    </row>
    <row r="1324" spans="1:7" ht="16.5" x14ac:dyDescent="0.25">
      <c r="A1324" s="4" t="s">
        <v>2187</v>
      </c>
      <c r="B1324" s="5" t="s">
        <v>2153</v>
      </c>
      <c r="C1324" s="6" t="s">
        <v>228</v>
      </c>
      <c r="D1324" s="6" t="s">
        <v>179</v>
      </c>
      <c r="E1324" s="6" t="s">
        <v>1180</v>
      </c>
      <c r="F1324" s="7">
        <f t="shared" si="23"/>
        <v>15</v>
      </c>
      <c r="G1324" s="8">
        <v>3750</v>
      </c>
    </row>
    <row r="1325" spans="1:7" ht="16.5" x14ac:dyDescent="0.25">
      <c r="A1325" s="4" t="s">
        <v>2188</v>
      </c>
      <c r="B1325" s="5" t="s">
        <v>2153</v>
      </c>
      <c r="C1325" s="6" t="s">
        <v>228</v>
      </c>
      <c r="D1325" s="6" t="s">
        <v>179</v>
      </c>
      <c r="E1325" s="6" t="s">
        <v>2189</v>
      </c>
      <c r="F1325" s="7">
        <f t="shared" si="23"/>
        <v>20</v>
      </c>
      <c r="G1325" s="8">
        <v>5000</v>
      </c>
    </row>
    <row r="1326" spans="1:7" ht="16.5" x14ac:dyDescent="0.25">
      <c r="A1326" s="4" t="s">
        <v>2190</v>
      </c>
      <c r="B1326" s="5" t="s">
        <v>2153</v>
      </c>
      <c r="C1326" s="6" t="s">
        <v>228</v>
      </c>
      <c r="D1326" s="6" t="s">
        <v>223</v>
      </c>
      <c r="E1326" s="6" t="s">
        <v>259</v>
      </c>
      <c r="F1326" s="7">
        <f t="shared" si="23"/>
        <v>14</v>
      </c>
      <c r="G1326" s="8">
        <v>3500</v>
      </c>
    </row>
    <row r="1327" spans="1:7" ht="16.5" x14ac:dyDescent="0.25">
      <c r="A1327" s="4" t="s">
        <v>2191</v>
      </c>
      <c r="B1327" s="5" t="s">
        <v>2153</v>
      </c>
      <c r="C1327" s="6" t="s">
        <v>228</v>
      </c>
      <c r="D1327" s="6" t="s">
        <v>27</v>
      </c>
      <c r="E1327" s="6" t="s">
        <v>163</v>
      </c>
      <c r="F1327" s="7">
        <f t="shared" si="23"/>
        <v>15</v>
      </c>
      <c r="G1327" s="8">
        <v>3750</v>
      </c>
    </row>
    <row r="1328" spans="1:7" ht="16.5" x14ac:dyDescent="0.25">
      <c r="A1328" s="4" t="s">
        <v>2192</v>
      </c>
      <c r="B1328" s="5" t="s">
        <v>2153</v>
      </c>
      <c r="C1328" s="6" t="s">
        <v>517</v>
      </c>
      <c r="D1328" s="6" t="s">
        <v>59</v>
      </c>
      <c r="E1328" s="6" t="s">
        <v>1832</v>
      </c>
      <c r="F1328" s="7">
        <f t="shared" si="23"/>
        <v>8</v>
      </c>
      <c r="G1328" s="8">
        <v>2000</v>
      </c>
    </row>
    <row r="1329" spans="1:7" ht="16.5" x14ac:dyDescent="0.25">
      <c r="A1329" s="4" t="s">
        <v>2193</v>
      </c>
      <c r="B1329" s="5" t="s">
        <v>2153</v>
      </c>
      <c r="C1329" s="6" t="s">
        <v>59</v>
      </c>
      <c r="D1329" s="6" t="s">
        <v>175</v>
      </c>
      <c r="E1329" s="6" t="s">
        <v>2194</v>
      </c>
      <c r="F1329" s="7">
        <f t="shared" si="23"/>
        <v>8</v>
      </c>
      <c r="G1329" s="8">
        <v>2000</v>
      </c>
    </row>
    <row r="1330" spans="1:7" ht="16.5" x14ac:dyDescent="0.25">
      <c r="A1330" s="4" t="s">
        <v>2195</v>
      </c>
      <c r="B1330" s="5" t="s">
        <v>2153</v>
      </c>
      <c r="C1330" s="6" t="s">
        <v>59</v>
      </c>
      <c r="D1330" s="6" t="s">
        <v>59</v>
      </c>
      <c r="E1330" s="6" t="s">
        <v>2196</v>
      </c>
      <c r="F1330" s="7">
        <f t="shared" si="23"/>
        <v>20</v>
      </c>
      <c r="G1330" s="8">
        <v>5000</v>
      </c>
    </row>
    <row r="1331" spans="1:7" ht="16.5" x14ac:dyDescent="0.25">
      <c r="A1331" s="4" t="s">
        <v>2197</v>
      </c>
      <c r="B1331" s="5" t="s">
        <v>2153</v>
      </c>
      <c r="C1331" s="6" t="s">
        <v>59</v>
      </c>
      <c r="D1331" s="6" t="s">
        <v>223</v>
      </c>
      <c r="E1331" s="6" t="s">
        <v>154</v>
      </c>
      <c r="F1331" s="7">
        <f t="shared" si="23"/>
        <v>12</v>
      </c>
      <c r="G1331" s="8">
        <v>3000</v>
      </c>
    </row>
    <row r="1332" spans="1:7" ht="16.5" x14ac:dyDescent="0.25">
      <c r="A1332" s="4" t="s">
        <v>2198</v>
      </c>
      <c r="B1332" s="5" t="s">
        <v>2153</v>
      </c>
      <c r="C1332" s="6" t="s">
        <v>59</v>
      </c>
      <c r="D1332" s="6" t="s">
        <v>223</v>
      </c>
      <c r="E1332" s="6" t="s">
        <v>498</v>
      </c>
      <c r="F1332" s="7">
        <f t="shared" si="23"/>
        <v>8</v>
      </c>
      <c r="G1332" s="8">
        <v>2000</v>
      </c>
    </row>
    <row r="1333" spans="1:7" ht="16.5" x14ac:dyDescent="0.25">
      <c r="A1333" s="4" t="s">
        <v>2199</v>
      </c>
      <c r="B1333" s="5" t="s">
        <v>2153</v>
      </c>
      <c r="C1333" s="6" t="s">
        <v>59</v>
      </c>
      <c r="D1333" s="6" t="s">
        <v>1145</v>
      </c>
      <c r="E1333" s="6" t="s">
        <v>29</v>
      </c>
      <c r="F1333" s="7">
        <f t="shared" si="23"/>
        <v>12</v>
      </c>
      <c r="G1333" s="8">
        <v>3000</v>
      </c>
    </row>
    <row r="1334" spans="1:7" ht="16.5" x14ac:dyDescent="0.25">
      <c r="A1334" s="4" t="s">
        <v>2200</v>
      </c>
      <c r="B1334" s="5" t="s">
        <v>2153</v>
      </c>
      <c r="C1334" s="6" t="s">
        <v>635</v>
      </c>
      <c r="D1334" s="6" t="s">
        <v>223</v>
      </c>
      <c r="E1334" s="6" t="s">
        <v>653</v>
      </c>
      <c r="F1334" s="7">
        <f t="shared" si="23"/>
        <v>8</v>
      </c>
      <c r="G1334" s="8">
        <v>2000</v>
      </c>
    </row>
    <row r="1335" spans="1:7" ht="16.5" x14ac:dyDescent="0.25">
      <c r="A1335" s="4" t="s">
        <v>2201</v>
      </c>
      <c r="B1335" s="5" t="s">
        <v>2153</v>
      </c>
      <c r="C1335" s="6" t="s">
        <v>1395</v>
      </c>
      <c r="D1335" s="6" t="s">
        <v>59</v>
      </c>
      <c r="E1335" s="6" t="s">
        <v>2202</v>
      </c>
      <c r="F1335" s="7">
        <f t="shared" si="23"/>
        <v>8</v>
      </c>
      <c r="G1335" s="8">
        <v>2000</v>
      </c>
    </row>
    <row r="1336" spans="1:7" ht="16.5" x14ac:dyDescent="0.25">
      <c r="A1336" s="4" t="s">
        <v>2203</v>
      </c>
      <c r="B1336" s="5" t="s">
        <v>2153</v>
      </c>
      <c r="C1336" s="6" t="s">
        <v>1395</v>
      </c>
      <c r="D1336" s="6" t="s">
        <v>59</v>
      </c>
      <c r="E1336" s="6" t="s">
        <v>2204</v>
      </c>
      <c r="F1336" s="7">
        <f t="shared" si="23"/>
        <v>8</v>
      </c>
      <c r="G1336" s="8">
        <v>2000</v>
      </c>
    </row>
    <row r="1337" spans="1:7" ht="16.5" x14ac:dyDescent="0.25">
      <c r="A1337" s="4" t="s">
        <v>2205</v>
      </c>
      <c r="B1337" s="5" t="s">
        <v>2153</v>
      </c>
      <c r="C1337" s="6" t="s">
        <v>228</v>
      </c>
      <c r="D1337" s="6" t="s">
        <v>59</v>
      </c>
      <c r="E1337" s="6" t="s">
        <v>318</v>
      </c>
      <c r="F1337" s="7">
        <f t="shared" si="23"/>
        <v>7</v>
      </c>
      <c r="G1337" s="8">
        <v>1750</v>
      </c>
    </row>
    <row r="1338" spans="1:7" ht="16.5" x14ac:dyDescent="0.25">
      <c r="A1338" s="4" t="s">
        <v>2206</v>
      </c>
      <c r="B1338" s="5" t="s">
        <v>2153</v>
      </c>
      <c r="C1338" s="6" t="s">
        <v>2207</v>
      </c>
      <c r="D1338" s="6" t="s">
        <v>270</v>
      </c>
      <c r="E1338" s="6" t="s">
        <v>495</v>
      </c>
      <c r="F1338" s="7">
        <f t="shared" ref="F1338:F1400" si="24">G1338/250</f>
        <v>9</v>
      </c>
      <c r="G1338" s="8">
        <v>2250</v>
      </c>
    </row>
    <row r="1339" spans="1:7" ht="16.5" x14ac:dyDescent="0.25">
      <c r="A1339" s="4" t="s">
        <v>2208</v>
      </c>
      <c r="B1339" s="5" t="s">
        <v>2153</v>
      </c>
      <c r="C1339" s="6" t="s">
        <v>140</v>
      </c>
      <c r="D1339" s="6" t="s">
        <v>140</v>
      </c>
      <c r="E1339" s="6" t="s">
        <v>2210</v>
      </c>
      <c r="F1339" s="7">
        <f t="shared" si="24"/>
        <v>20</v>
      </c>
      <c r="G1339" s="8">
        <v>5000</v>
      </c>
    </row>
    <row r="1340" spans="1:7" ht="16.5" x14ac:dyDescent="0.25">
      <c r="A1340" s="4" t="s">
        <v>2211</v>
      </c>
      <c r="B1340" s="5" t="s">
        <v>2153</v>
      </c>
      <c r="C1340" s="6" t="s">
        <v>175</v>
      </c>
      <c r="D1340" s="6" t="s">
        <v>169</v>
      </c>
      <c r="E1340" s="6" t="s">
        <v>2212</v>
      </c>
      <c r="F1340" s="7">
        <f t="shared" si="24"/>
        <v>20</v>
      </c>
      <c r="G1340" s="8">
        <v>5000</v>
      </c>
    </row>
    <row r="1341" spans="1:7" ht="16.5" x14ac:dyDescent="0.25">
      <c r="A1341" s="4" t="s">
        <v>2213</v>
      </c>
      <c r="B1341" s="5" t="s">
        <v>2153</v>
      </c>
      <c r="C1341" s="6" t="s">
        <v>59</v>
      </c>
      <c r="D1341" s="6" t="s">
        <v>59</v>
      </c>
      <c r="E1341" s="6" t="s">
        <v>717</v>
      </c>
      <c r="F1341" s="7">
        <f t="shared" si="24"/>
        <v>15</v>
      </c>
      <c r="G1341" s="8">
        <v>3750</v>
      </c>
    </row>
    <row r="1342" spans="1:7" ht="16.5" x14ac:dyDescent="0.25">
      <c r="A1342" s="4" t="s">
        <v>2214</v>
      </c>
      <c r="B1342" s="5" t="s">
        <v>608</v>
      </c>
      <c r="C1342" s="6" t="s">
        <v>522</v>
      </c>
      <c r="D1342" s="6" t="s">
        <v>1509</v>
      </c>
      <c r="E1342" s="6" t="s">
        <v>163</v>
      </c>
      <c r="F1342" s="7">
        <f t="shared" si="24"/>
        <v>20</v>
      </c>
      <c r="G1342" s="8">
        <v>5000</v>
      </c>
    </row>
    <row r="1343" spans="1:7" ht="16.5" x14ac:dyDescent="0.25">
      <c r="A1343" s="4" t="s">
        <v>2215</v>
      </c>
      <c r="B1343" s="5" t="s">
        <v>608</v>
      </c>
      <c r="C1343" s="6" t="s">
        <v>2216</v>
      </c>
      <c r="D1343" s="6" t="s">
        <v>144</v>
      </c>
      <c r="E1343" s="6" t="s">
        <v>2217</v>
      </c>
      <c r="F1343" s="7">
        <f t="shared" si="24"/>
        <v>20</v>
      </c>
      <c r="G1343" s="8">
        <v>5000</v>
      </c>
    </row>
    <row r="1344" spans="1:7" ht="16.5" x14ac:dyDescent="0.25">
      <c r="A1344" s="4" t="s">
        <v>2218</v>
      </c>
      <c r="B1344" s="5" t="s">
        <v>608</v>
      </c>
      <c r="C1344" s="6" t="s">
        <v>79</v>
      </c>
      <c r="D1344" s="6" t="s">
        <v>2219</v>
      </c>
      <c r="E1344" s="6" t="s">
        <v>728</v>
      </c>
      <c r="F1344" s="7">
        <f t="shared" si="24"/>
        <v>10</v>
      </c>
      <c r="G1344" s="8">
        <v>2500</v>
      </c>
    </row>
    <row r="1345" spans="1:7" ht="16.5" x14ac:dyDescent="0.25">
      <c r="A1345" s="4" t="s">
        <v>2220</v>
      </c>
      <c r="B1345" s="5" t="s">
        <v>608</v>
      </c>
      <c r="C1345" s="6" t="s">
        <v>2221</v>
      </c>
      <c r="D1345" s="6" t="s">
        <v>46</v>
      </c>
      <c r="E1345" s="6" t="s">
        <v>1653</v>
      </c>
      <c r="F1345" s="7">
        <f t="shared" si="24"/>
        <v>6</v>
      </c>
      <c r="G1345" s="8">
        <v>1500</v>
      </c>
    </row>
    <row r="1346" spans="1:7" ht="16.5" x14ac:dyDescent="0.25">
      <c r="A1346" s="4" t="s">
        <v>2222</v>
      </c>
      <c r="B1346" s="5" t="s">
        <v>608</v>
      </c>
      <c r="C1346" s="6" t="s">
        <v>144</v>
      </c>
      <c r="D1346" s="6" t="s">
        <v>2223</v>
      </c>
      <c r="E1346" s="6" t="s">
        <v>2224</v>
      </c>
      <c r="F1346" s="7">
        <f t="shared" si="24"/>
        <v>20</v>
      </c>
      <c r="G1346" s="8">
        <v>5000</v>
      </c>
    </row>
    <row r="1347" spans="1:7" ht="16.5" x14ac:dyDescent="0.25">
      <c r="A1347" s="4" t="s">
        <v>2225</v>
      </c>
      <c r="B1347" s="5" t="s">
        <v>608</v>
      </c>
      <c r="C1347" s="6" t="s">
        <v>758</v>
      </c>
      <c r="D1347" s="6" t="s">
        <v>395</v>
      </c>
      <c r="E1347" s="6" t="s">
        <v>2226</v>
      </c>
      <c r="F1347" s="7">
        <f t="shared" si="24"/>
        <v>20</v>
      </c>
      <c r="G1347" s="8">
        <v>5000</v>
      </c>
    </row>
    <row r="1348" spans="1:7" ht="16.5" x14ac:dyDescent="0.25">
      <c r="A1348" s="4" t="s">
        <v>2227</v>
      </c>
      <c r="B1348" s="5" t="s">
        <v>608</v>
      </c>
      <c r="C1348" s="6" t="s">
        <v>79</v>
      </c>
      <c r="D1348" s="6" t="s">
        <v>1445</v>
      </c>
      <c r="E1348" s="6" t="s">
        <v>834</v>
      </c>
      <c r="F1348" s="7">
        <f t="shared" si="24"/>
        <v>15</v>
      </c>
      <c r="G1348" s="8">
        <v>3750</v>
      </c>
    </row>
    <row r="1349" spans="1:7" ht="16.5" x14ac:dyDescent="0.25">
      <c r="A1349" s="4" t="s">
        <v>2228</v>
      </c>
      <c r="B1349" s="5" t="s">
        <v>608</v>
      </c>
      <c r="C1349" s="6" t="s">
        <v>37</v>
      </c>
      <c r="D1349" s="6" t="s">
        <v>199</v>
      </c>
      <c r="E1349" s="6" t="s">
        <v>893</v>
      </c>
      <c r="F1349" s="7">
        <f t="shared" si="24"/>
        <v>20</v>
      </c>
      <c r="G1349" s="8">
        <v>5000</v>
      </c>
    </row>
    <row r="1350" spans="1:7" ht="16.5" x14ac:dyDescent="0.25">
      <c r="A1350" s="4" t="s">
        <v>2229</v>
      </c>
      <c r="B1350" s="5" t="s">
        <v>608</v>
      </c>
      <c r="C1350" s="6" t="s">
        <v>37</v>
      </c>
      <c r="D1350" s="6" t="s">
        <v>597</v>
      </c>
      <c r="E1350" s="6" t="s">
        <v>2230</v>
      </c>
      <c r="F1350" s="7">
        <f t="shared" si="24"/>
        <v>20</v>
      </c>
      <c r="G1350" s="8">
        <v>5000</v>
      </c>
    </row>
    <row r="1351" spans="1:7" ht="16.5" x14ac:dyDescent="0.25">
      <c r="A1351" s="4" t="s">
        <v>2231</v>
      </c>
      <c r="B1351" s="5" t="s">
        <v>608</v>
      </c>
      <c r="C1351" s="6" t="s">
        <v>37</v>
      </c>
      <c r="D1351" s="6" t="s">
        <v>597</v>
      </c>
      <c r="E1351" s="6" t="s">
        <v>689</v>
      </c>
      <c r="F1351" s="7">
        <f t="shared" si="24"/>
        <v>20</v>
      </c>
      <c r="G1351" s="8">
        <v>5000</v>
      </c>
    </row>
    <row r="1352" spans="1:7" ht="16.5" x14ac:dyDescent="0.25">
      <c r="A1352" s="4" t="s">
        <v>2232</v>
      </c>
      <c r="B1352" s="5" t="s">
        <v>608</v>
      </c>
      <c r="C1352" s="6" t="s">
        <v>2233</v>
      </c>
      <c r="D1352" s="6" t="s">
        <v>21</v>
      </c>
      <c r="E1352" s="6" t="s">
        <v>163</v>
      </c>
      <c r="F1352" s="7">
        <f t="shared" si="24"/>
        <v>14</v>
      </c>
      <c r="G1352" s="8">
        <v>3500</v>
      </c>
    </row>
    <row r="1353" spans="1:7" ht="16.5" x14ac:dyDescent="0.25">
      <c r="A1353" s="4" t="s">
        <v>2234</v>
      </c>
      <c r="B1353" s="5" t="s">
        <v>608</v>
      </c>
      <c r="C1353" s="6" t="s">
        <v>208</v>
      </c>
      <c r="D1353" s="6" t="s">
        <v>141</v>
      </c>
      <c r="E1353" s="6" t="s">
        <v>1045</v>
      </c>
      <c r="F1353" s="7">
        <f t="shared" si="24"/>
        <v>11</v>
      </c>
      <c r="G1353" s="8">
        <v>2750</v>
      </c>
    </row>
    <row r="1354" spans="1:7" ht="16.5" x14ac:dyDescent="0.25">
      <c r="A1354" s="4" t="s">
        <v>2235</v>
      </c>
      <c r="B1354" s="5" t="s">
        <v>608</v>
      </c>
      <c r="C1354" s="6" t="s">
        <v>21</v>
      </c>
      <c r="D1354" s="6" t="s">
        <v>2236</v>
      </c>
      <c r="E1354" s="6" t="s">
        <v>1059</v>
      </c>
      <c r="F1354" s="7">
        <f t="shared" si="24"/>
        <v>9</v>
      </c>
      <c r="G1354" s="8">
        <v>2250</v>
      </c>
    </row>
    <row r="1355" spans="1:7" ht="16.5" x14ac:dyDescent="0.25">
      <c r="A1355" s="4" t="s">
        <v>2237</v>
      </c>
      <c r="B1355" s="5" t="s">
        <v>608</v>
      </c>
      <c r="C1355" s="6" t="s">
        <v>1227</v>
      </c>
      <c r="D1355" s="6" t="s">
        <v>758</v>
      </c>
      <c r="E1355" s="6" t="s">
        <v>2238</v>
      </c>
      <c r="F1355" s="7">
        <f t="shared" si="24"/>
        <v>35</v>
      </c>
      <c r="G1355" s="8">
        <v>8750</v>
      </c>
    </row>
    <row r="1356" spans="1:7" ht="16.5" x14ac:dyDescent="0.25">
      <c r="A1356" s="4" t="s">
        <v>2239</v>
      </c>
      <c r="B1356" s="5" t="s">
        <v>608</v>
      </c>
      <c r="C1356" s="6" t="s">
        <v>600</v>
      </c>
      <c r="D1356" s="6" t="s">
        <v>919</v>
      </c>
      <c r="E1356" s="6" t="s">
        <v>2240</v>
      </c>
      <c r="F1356" s="7">
        <f t="shared" si="24"/>
        <v>20</v>
      </c>
      <c r="G1356" s="8">
        <v>5000</v>
      </c>
    </row>
    <row r="1357" spans="1:7" ht="16.5" x14ac:dyDescent="0.25">
      <c r="A1357" s="4" t="s">
        <v>2241</v>
      </c>
      <c r="B1357" s="5" t="s">
        <v>608</v>
      </c>
      <c r="C1357" s="6" t="s">
        <v>169</v>
      </c>
      <c r="D1357" s="6" t="s">
        <v>841</v>
      </c>
      <c r="E1357" s="6" t="s">
        <v>1742</v>
      </c>
      <c r="F1357" s="7">
        <f t="shared" si="24"/>
        <v>35</v>
      </c>
      <c r="G1357" s="8">
        <v>8750</v>
      </c>
    </row>
    <row r="1358" spans="1:7" ht="16.5" x14ac:dyDescent="0.25">
      <c r="A1358" s="4" t="s">
        <v>2242</v>
      </c>
      <c r="B1358" s="5" t="s">
        <v>608</v>
      </c>
      <c r="C1358" s="6" t="s">
        <v>674</v>
      </c>
      <c r="D1358" s="6" t="s">
        <v>179</v>
      </c>
      <c r="E1358" s="6" t="s">
        <v>2243</v>
      </c>
      <c r="F1358" s="7">
        <f t="shared" si="24"/>
        <v>15</v>
      </c>
      <c r="G1358" s="8">
        <v>3750</v>
      </c>
    </row>
    <row r="1359" spans="1:7" ht="16.5" x14ac:dyDescent="0.25">
      <c r="A1359" s="4" t="s">
        <v>2244</v>
      </c>
      <c r="B1359" s="5" t="s">
        <v>608</v>
      </c>
      <c r="C1359" s="6" t="s">
        <v>900</v>
      </c>
      <c r="D1359" s="6" t="s">
        <v>21</v>
      </c>
      <c r="E1359" s="6" t="s">
        <v>106</v>
      </c>
      <c r="F1359" s="7">
        <f t="shared" si="24"/>
        <v>10</v>
      </c>
      <c r="G1359" s="8">
        <v>2500</v>
      </c>
    </row>
    <row r="1360" spans="1:7" ht="16.5" x14ac:dyDescent="0.25">
      <c r="A1360" s="4" t="s">
        <v>2245</v>
      </c>
      <c r="B1360" s="5" t="s">
        <v>608</v>
      </c>
      <c r="C1360" s="6" t="s">
        <v>749</v>
      </c>
      <c r="D1360" s="6" t="s">
        <v>1040</v>
      </c>
      <c r="E1360" s="6" t="s">
        <v>917</v>
      </c>
      <c r="F1360" s="7">
        <f t="shared" si="24"/>
        <v>20</v>
      </c>
      <c r="G1360" s="8">
        <v>5000</v>
      </c>
    </row>
    <row r="1361" spans="1:7" ht="16.5" x14ac:dyDescent="0.25">
      <c r="A1361" s="4" t="s">
        <v>2246</v>
      </c>
      <c r="B1361" s="5" t="s">
        <v>608</v>
      </c>
      <c r="C1361" s="6" t="s">
        <v>749</v>
      </c>
      <c r="D1361" s="6" t="s">
        <v>2247</v>
      </c>
      <c r="E1361" s="6" t="s">
        <v>2248</v>
      </c>
      <c r="F1361" s="7">
        <f t="shared" si="24"/>
        <v>15</v>
      </c>
      <c r="G1361" s="8">
        <v>3750</v>
      </c>
    </row>
    <row r="1362" spans="1:7" ht="16.5" x14ac:dyDescent="0.25">
      <c r="A1362" s="4" t="s">
        <v>2249</v>
      </c>
      <c r="B1362" s="5" t="s">
        <v>608</v>
      </c>
      <c r="C1362" s="6" t="s">
        <v>140</v>
      </c>
      <c r="D1362" s="6" t="s">
        <v>47</v>
      </c>
      <c r="E1362" s="6" t="s">
        <v>1087</v>
      </c>
      <c r="F1362" s="7">
        <f t="shared" si="24"/>
        <v>20</v>
      </c>
      <c r="G1362" s="8">
        <v>5000</v>
      </c>
    </row>
    <row r="1363" spans="1:7" ht="16.5" x14ac:dyDescent="0.25">
      <c r="A1363" s="4" t="s">
        <v>2250</v>
      </c>
      <c r="B1363" s="5" t="s">
        <v>608</v>
      </c>
      <c r="C1363" s="6" t="s">
        <v>2251</v>
      </c>
      <c r="D1363" s="6" t="s">
        <v>2252</v>
      </c>
      <c r="E1363" s="6" t="s">
        <v>422</v>
      </c>
      <c r="F1363" s="7">
        <f t="shared" si="24"/>
        <v>20</v>
      </c>
      <c r="G1363" s="8">
        <v>5000</v>
      </c>
    </row>
    <row r="1364" spans="1:7" ht="16.5" x14ac:dyDescent="0.25">
      <c r="A1364" s="4" t="s">
        <v>2253</v>
      </c>
      <c r="B1364" s="5" t="s">
        <v>608</v>
      </c>
      <c r="C1364" s="6" t="s">
        <v>2254</v>
      </c>
      <c r="D1364" s="6" t="s">
        <v>821</v>
      </c>
      <c r="E1364" s="6" t="s">
        <v>2255</v>
      </c>
      <c r="F1364" s="7">
        <f t="shared" si="24"/>
        <v>35</v>
      </c>
      <c r="G1364" s="8">
        <v>8750</v>
      </c>
    </row>
    <row r="1365" spans="1:7" ht="16.5" x14ac:dyDescent="0.25">
      <c r="A1365" s="4" t="s">
        <v>2256</v>
      </c>
      <c r="B1365" s="5" t="s">
        <v>608</v>
      </c>
      <c r="C1365" s="6" t="s">
        <v>79</v>
      </c>
      <c r="D1365" s="6" t="s">
        <v>2257</v>
      </c>
      <c r="E1365" s="6" t="s">
        <v>1023</v>
      </c>
      <c r="F1365" s="7">
        <f t="shared" si="24"/>
        <v>20</v>
      </c>
      <c r="G1365" s="8">
        <v>5000</v>
      </c>
    </row>
    <row r="1366" spans="1:7" ht="16.5" x14ac:dyDescent="0.25">
      <c r="A1366" s="4" t="s">
        <v>2258</v>
      </c>
      <c r="B1366" s="5" t="s">
        <v>608</v>
      </c>
      <c r="C1366" s="6" t="s">
        <v>304</v>
      </c>
      <c r="D1366" s="6" t="s">
        <v>169</v>
      </c>
      <c r="E1366" s="6" t="s">
        <v>1147</v>
      </c>
      <c r="F1366" s="7">
        <f t="shared" si="24"/>
        <v>20</v>
      </c>
      <c r="G1366" s="8">
        <v>5000</v>
      </c>
    </row>
    <row r="1367" spans="1:7" ht="16.5" x14ac:dyDescent="0.25">
      <c r="A1367" s="4" t="s">
        <v>2259</v>
      </c>
      <c r="B1367" s="5" t="s">
        <v>608</v>
      </c>
      <c r="C1367" s="6" t="s">
        <v>841</v>
      </c>
      <c r="D1367" s="6" t="s">
        <v>890</v>
      </c>
      <c r="E1367" s="6" t="s">
        <v>2260</v>
      </c>
      <c r="F1367" s="7">
        <f t="shared" si="24"/>
        <v>25</v>
      </c>
      <c r="G1367" s="8">
        <v>6250</v>
      </c>
    </row>
    <row r="1368" spans="1:7" ht="16.5" x14ac:dyDescent="0.25">
      <c r="A1368" s="4" t="s">
        <v>2261</v>
      </c>
      <c r="B1368" s="5" t="s">
        <v>608</v>
      </c>
      <c r="C1368" s="6" t="s">
        <v>841</v>
      </c>
      <c r="D1368" s="6" t="s">
        <v>169</v>
      </c>
      <c r="E1368" s="6" t="s">
        <v>2262</v>
      </c>
      <c r="F1368" s="7">
        <f t="shared" si="24"/>
        <v>20</v>
      </c>
      <c r="G1368" s="8">
        <v>5000</v>
      </c>
    </row>
    <row r="1369" spans="1:7" ht="16.5" x14ac:dyDescent="0.25">
      <c r="A1369" s="4" t="s">
        <v>2263</v>
      </c>
      <c r="B1369" s="5" t="s">
        <v>608</v>
      </c>
      <c r="C1369" s="6" t="s">
        <v>21</v>
      </c>
      <c r="D1369" s="6" t="s">
        <v>802</v>
      </c>
      <c r="E1369" s="6" t="s">
        <v>22</v>
      </c>
      <c r="F1369" s="7">
        <f t="shared" si="24"/>
        <v>15</v>
      </c>
      <c r="G1369" s="8">
        <v>3750</v>
      </c>
    </row>
    <row r="1370" spans="1:7" ht="16.5" x14ac:dyDescent="0.25">
      <c r="A1370" s="4" t="s">
        <v>2264</v>
      </c>
      <c r="B1370" s="5" t="s">
        <v>608</v>
      </c>
      <c r="C1370" s="6" t="s">
        <v>140</v>
      </c>
      <c r="D1370" s="6" t="s">
        <v>21</v>
      </c>
      <c r="E1370" s="6" t="s">
        <v>2265</v>
      </c>
      <c r="F1370" s="7">
        <f t="shared" si="24"/>
        <v>12</v>
      </c>
      <c r="G1370" s="8">
        <v>3000</v>
      </c>
    </row>
    <row r="1371" spans="1:7" ht="16.5" x14ac:dyDescent="0.25">
      <c r="A1371" s="4" t="s">
        <v>2266</v>
      </c>
      <c r="B1371" s="5" t="s">
        <v>608</v>
      </c>
      <c r="C1371" s="6" t="s">
        <v>674</v>
      </c>
      <c r="D1371" s="6" t="s">
        <v>578</v>
      </c>
      <c r="E1371" s="6" t="s">
        <v>488</v>
      </c>
      <c r="F1371" s="7">
        <f t="shared" si="24"/>
        <v>10</v>
      </c>
      <c r="G1371" s="8">
        <v>2500</v>
      </c>
    </row>
    <row r="1372" spans="1:7" ht="16.5" x14ac:dyDescent="0.25">
      <c r="A1372" s="4" t="s">
        <v>2267</v>
      </c>
      <c r="B1372" s="5" t="s">
        <v>608</v>
      </c>
      <c r="C1372" s="6" t="s">
        <v>59</v>
      </c>
      <c r="D1372" s="6" t="s">
        <v>416</v>
      </c>
      <c r="E1372" s="6" t="s">
        <v>1281</v>
      </c>
      <c r="F1372" s="7">
        <f t="shared" si="24"/>
        <v>6</v>
      </c>
      <c r="G1372" s="8">
        <v>1500</v>
      </c>
    </row>
    <row r="1373" spans="1:7" ht="16.5" x14ac:dyDescent="0.25">
      <c r="A1373" s="4" t="s">
        <v>2268</v>
      </c>
      <c r="B1373" s="5" t="s">
        <v>608</v>
      </c>
      <c r="C1373" s="6" t="s">
        <v>2269</v>
      </c>
      <c r="D1373" s="6" t="s">
        <v>175</v>
      </c>
      <c r="E1373" s="6" t="s">
        <v>2270</v>
      </c>
      <c r="F1373" s="7">
        <f t="shared" si="24"/>
        <v>20</v>
      </c>
      <c r="G1373" s="8">
        <v>5000</v>
      </c>
    </row>
    <row r="1374" spans="1:7" ht="16.5" x14ac:dyDescent="0.25">
      <c r="A1374" s="4" t="s">
        <v>2271</v>
      </c>
      <c r="B1374" s="5" t="s">
        <v>608</v>
      </c>
      <c r="C1374" s="6" t="s">
        <v>144</v>
      </c>
      <c r="D1374" s="6" t="s">
        <v>686</v>
      </c>
      <c r="E1374" s="6" t="s">
        <v>2272</v>
      </c>
      <c r="F1374" s="7">
        <f t="shared" si="24"/>
        <v>20</v>
      </c>
      <c r="G1374" s="8">
        <v>5000</v>
      </c>
    </row>
    <row r="1375" spans="1:7" ht="16.5" x14ac:dyDescent="0.25">
      <c r="A1375" s="4" t="s">
        <v>2273</v>
      </c>
      <c r="B1375" s="5" t="s">
        <v>608</v>
      </c>
      <c r="C1375" s="6" t="s">
        <v>140</v>
      </c>
      <c r="D1375" s="6" t="s">
        <v>635</v>
      </c>
      <c r="E1375" s="6" t="s">
        <v>534</v>
      </c>
      <c r="F1375" s="7">
        <f t="shared" si="24"/>
        <v>35</v>
      </c>
      <c r="G1375" s="8">
        <v>8750</v>
      </c>
    </row>
    <row r="1376" spans="1:7" ht="16.5" x14ac:dyDescent="0.25">
      <c r="A1376" s="4" t="s">
        <v>2274</v>
      </c>
      <c r="B1376" s="5" t="s">
        <v>608</v>
      </c>
      <c r="C1376" s="6" t="s">
        <v>179</v>
      </c>
      <c r="D1376" s="6" t="s">
        <v>712</v>
      </c>
      <c r="E1376" s="6" t="s">
        <v>2275</v>
      </c>
      <c r="F1376" s="7">
        <f t="shared" si="24"/>
        <v>15</v>
      </c>
      <c r="G1376" s="8">
        <v>3750</v>
      </c>
    </row>
    <row r="1377" spans="1:7" ht="16.5" x14ac:dyDescent="0.25">
      <c r="A1377" s="4" t="s">
        <v>2276</v>
      </c>
      <c r="B1377" s="5" t="s">
        <v>608</v>
      </c>
      <c r="C1377" s="6" t="s">
        <v>424</v>
      </c>
      <c r="D1377" s="6" t="s">
        <v>179</v>
      </c>
      <c r="E1377" s="6" t="s">
        <v>2277</v>
      </c>
      <c r="F1377" s="7">
        <f t="shared" si="24"/>
        <v>9</v>
      </c>
      <c r="G1377" s="8">
        <v>2250</v>
      </c>
    </row>
    <row r="1378" spans="1:7" ht="16.5" x14ac:dyDescent="0.25">
      <c r="A1378" s="4" t="s">
        <v>2278</v>
      </c>
      <c r="B1378" s="5" t="s">
        <v>608</v>
      </c>
      <c r="C1378" s="6" t="s">
        <v>252</v>
      </c>
      <c r="D1378" s="6" t="s">
        <v>112</v>
      </c>
      <c r="E1378" s="6" t="s">
        <v>2279</v>
      </c>
      <c r="F1378" s="7">
        <f t="shared" si="24"/>
        <v>20</v>
      </c>
      <c r="G1378" s="8">
        <v>5000</v>
      </c>
    </row>
    <row r="1379" spans="1:7" ht="16.5" x14ac:dyDescent="0.25">
      <c r="A1379" s="4" t="s">
        <v>2280</v>
      </c>
      <c r="B1379" s="5" t="s">
        <v>608</v>
      </c>
      <c r="C1379" s="6" t="s">
        <v>710</v>
      </c>
      <c r="D1379" s="6" t="s">
        <v>841</v>
      </c>
      <c r="E1379" s="6" t="s">
        <v>2281</v>
      </c>
      <c r="F1379" s="7">
        <f t="shared" si="24"/>
        <v>9</v>
      </c>
      <c r="G1379" s="8">
        <v>2250</v>
      </c>
    </row>
    <row r="1380" spans="1:7" ht="16.5" x14ac:dyDescent="0.25">
      <c r="A1380" s="4" t="s">
        <v>2282</v>
      </c>
      <c r="B1380" s="5" t="s">
        <v>608</v>
      </c>
      <c r="C1380" s="6" t="s">
        <v>794</v>
      </c>
      <c r="D1380" s="6" t="s">
        <v>224</v>
      </c>
      <c r="E1380" s="6" t="s">
        <v>2283</v>
      </c>
      <c r="F1380" s="7">
        <f t="shared" si="24"/>
        <v>20</v>
      </c>
      <c r="G1380" s="8">
        <v>5000</v>
      </c>
    </row>
    <row r="1381" spans="1:7" ht="16.5" x14ac:dyDescent="0.25">
      <c r="A1381" s="4" t="s">
        <v>2284</v>
      </c>
      <c r="B1381" s="5" t="s">
        <v>608</v>
      </c>
      <c r="C1381" s="6" t="s">
        <v>59</v>
      </c>
      <c r="D1381" s="6" t="s">
        <v>320</v>
      </c>
      <c r="E1381" s="6" t="s">
        <v>163</v>
      </c>
      <c r="F1381" s="7">
        <f t="shared" si="24"/>
        <v>6</v>
      </c>
      <c r="G1381" s="8">
        <v>1500</v>
      </c>
    </row>
    <row r="1382" spans="1:7" ht="16.5" x14ac:dyDescent="0.25">
      <c r="A1382" s="4" t="s">
        <v>2285</v>
      </c>
      <c r="B1382" s="5" t="s">
        <v>608</v>
      </c>
      <c r="C1382" s="6" t="s">
        <v>21</v>
      </c>
      <c r="D1382" s="6" t="s">
        <v>24</v>
      </c>
      <c r="E1382" s="6" t="s">
        <v>1059</v>
      </c>
      <c r="F1382" s="7">
        <f t="shared" si="24"/>
        <v>15</v>
      </c>
      <c r="G1382" s="8">
        <v>3750</v>
      </c>
    </row>
    <row r="1383" spans="1:7" ht="16.5" x14ac:dyDescent="0.25">
      <c r="A1383" s="4" t="s">
        <v>2286</v>
      </c>
      <c r="B1383" s="5" t="s">
        <v>608</v>
      </c>
      <c r="C1383" s="6" t="s">
        <v>890</v>
      </c>
      <c r="D1383" s="6" t="s">
        <v>183</v>
      </c>
      <c r="E1383" s="6" t="s">
        <v>2287</v>
      </c>
      <c r="F1383" s="7">
        <f t="shared" si="24"/>
        <v>20</v>
      </c>
      <c r="G1383" s="8">
        <v>5000</v>
      </c>
    </row>
    <row r="1384" spans="1:7" ht="16.5" x14ac:dyDescent="0.25">
      <c r="A1384" s="4" t="s">
        <v>2288</v>
      </c>
      <c r="B1384" s="5" t="s">
        <v>2165</v>
      </c>
      <c r="C1384" s="6" t="s">
        <v>688</v>
      </c>
      <c r="D1384" s="6" t="s">
        <v>59</v>
      </c>
      <c r="E1384" s="6" t="s">
        <v>1662</v>
      </c>
      <c r="F1384" s="7">
        <f t="shared" si="24"/>
        <v>4</v>
      </c>
      <c r="G1384" s="8">
        <v>1000</v>
      </c>
    </row>
    <row r="1385" spans="1:7" ht="16.5" x14ac:dyDescent="0.25">
      <c r="A1385" s="4" t="s">
        <v>2289</v>
      </c>
      <c r="B1385" s="5" t="s">
        <v>2165</v>
      </c>
      <c r="C1385" s="6" t="s">
        <v>235</v>
      </c>
      <c r="D1385" s="6" t="s">
        <v>688</v>
      </c>
      <c r="E1385" s="6" t="s">
        <v>1312</v>
      </c>
      <c r="F1385" s="7">
        <f t="shared" si="24"/>
        <v>5</v>
      </c>
      <c r="G1385" s="8">
        <v>1250</v>
      </c>
    </row>
    <row r="1386" spans="1:7" ht="16.5" x14ac:dyDescent="0.25">
      <c r="A1386" s="4" t="s">
        <v>2290</v>
      </c>
      <c r="B1386" s="5" t="s">
        <v>2165</v>
      </c>
      <c r="C1386" s="6" t="s">
        <v>28</v>
      </c>
      <c r="D1386" s="6" t="s">
        <v>140</v>
      </c>
      <c r="E1386" s="6" t="s">
        <v>279</v>
      </c>
      <c r="F1386" s="7">
        <f t="shared" si="24"/>
        <v>9</v>
      </c>
      <c r="G1386" s="8">
        <v>2250</v>
      </c>
    </row>
    <row r="1387" spans="1:7" ht="16.5" x14ac:dyDescent="0.25">
      <c r="A1387" s="4" t="s">
        <v>2291</v>
      </c>
      <c r="B1387" s="5" t="s">
        <v>2165</v>
      </c>
      <c r="C1387" s="6" t="s">
        <v>2292</v>
      </c>
      <c r="D1387" s="6" t="s">
        <v>223</v>
      </c>
      <c r="E1387" s="6" t="s">
        <v>2293</v>
      </c>
      <c r="F1387" s="7">
        <f t="shared" si="24"/>
        <v>9</v>
      </c>
      <c r="G1387" s="8">
        <v>2250</v>
      </c>
    </row>
    <row r="1388" spans="1:7" ht="16.5" x14ac:dyDescent="0.25">
      <c r="A1388" s="4" t="s">
        <v>2294</v>
      </c>
      <c r="B1388" s="5" t="s">
        <v>2165</v>
      </c>
      <c r="C1388" s="6" t="s">
        <v>21</v>
      </c>
      <c r="D1388" s="6" t="s">
        <v>890</v>
      </c>
      <c r="E1388" s="6" t="s">
        <v>2295</v>
      </c>
      <c r="F1388" s="7">
        <f t="shared" si="24"/>
        <v>9</v>
      </c>
      <c r="G1388" s="8">
        <v>2250</v>
      </c>
    </row>
    <row r="1389" spans="1:7" ht="16.5" x14ac:dyDescent="0.25">
      <c r="A1389" s="4" t="s">
        <v>2296</v>
      </c>
      <c r="B1389" s="5" t="s">
        <v>2165</v>
      </c>
      <c r="C1389" s="6" t="s">
        <v>2297</v>
      </c>
      <c r="D1389" s="6" t="s">
        <v>252</v>
      </c>
      <c r="E1389" s="6" t="s">
        <v>1830</v>
      </c>
      <c r="F1389" s="7">
        <f t="shared" si="24"/>
        <v>9</v>
      </c>
      <c r="G1389" s="8">
        <v>2250</v>
      </c>
    </row>
    <row r="1390" spans="1:7" ht="16.5" x14ac:dyDescent="0.25">
      <c r="A1390" s="4" t="s">
        <v>2298</v>
      </c>
      <c r="B1390" s="5" t="s">
        <v>2165</v>
      </c>
      <c r="C1390" s="6" t="s">
        <v>189</v>
      </c>
      <c r="D1390" s="6" t="s">
        <v>314</v>
      </c>
      <c r="E1390" s="6" t="s">
        <v>2299</v>
      </c>
      <c r="F1390" s="7">
        <f t="shared" si="24"/>
        <v>3</v>
      </c>
      <c r="G1390" s="8">
        <v>750</v>
      </c>
    </row>
    <row r="1391" spans="1:7" ht="16.5" x14ac:dyDescent="0.25">
      <c r="A1391" s="4" t="s">
        <v>2300</v>
      </c>
      <c r="B1391" s="5" t="s">
        <v>2165</v>
      </c>
      <c r="C1391" s="6" t="s">
        <v>91</v>
      </c>
      <c r="D1391" s="6" t="s">
        <v>59</v>
      </c>
      <c r="E1391" s="6" t="s">
        <v>283</v>
      </c>
      <c r="F1391" s="7">
        <f t="shared" si="24"/>
        <v>1</v>
      </c>
      <c r="G1391" s="8">
        <v>250</v>
      </c>
    </row>
    <row r="1392" spans="1:7" ht="16.5" x14ac:dyDescent="0.25">
      <c r="A1392" s="4" t="s">
        <v>2301</v>
      </c>
      <c r="B1392" s="5" t="s">
        <v>2165</v>
      </c>
      <c r="C1392" s="6" t="s">
        <v>517</v>
      </c>
      <c r="D1392" s="6" t="s">
        <v>169</v>
      </c>
      <c r="E1392" s="6" t="s">
        <v>197</v>
      </c>
      <c r="F1392" s="7">
        <f t="shared" si="24"/>
        <v>2</v>
      </c>
      <c r="G1392" s="8">
        <v>500</v>
      </c>
    </row>
    <row r="1393" spans="1:7" ht="16.5" x14ac:dyDescent="0.25">
      <c r="A1393" s="4" t="s">
        <v>2302</v>
      </c>
      <c r="B1393" s="5" t="s">
        <v>2165</v>
      </c>
      <c r="C1393" s="6" t="s">
        <v>749</v>
      </c>
      <c r="D1393" s="6" t="s">
        <v>1965</v>
      </c>
      <c r="E1393" s="6" t="s">
        <v>2303</v>
      </c>
      <c r="F1393" s="7">
        <f t="shared" si="24"/>
        <v>4</v>
      </c>
      <c r="G1393" s="8">
        <v>1000</v>
      </c>
    </row>
    <row r="1394" spans="1:7" ht="16.5" x14ac:dyDescent="0.25">
      <c r="A1394" s="4" t="s">
        <v>2304</v>
      </c>
      <c r="B1394" s="5" t="s">
        <v>2165</v>
      </c>
      <c r="C1394" s="6" t="s">
        <v>175</v>
      </c>
      <c r="D1394" s="6" t="s">
        <v>59</v>
      </c>
      <c r="E1394" s="6" t="s">
        <v>1059</v>
      </c>
      <c r="F1394" s="7">
        <f t="shared" si="24"/>
        <v>3</v>
      </c>
      <c r="G1394" s="8">
        <v>750</v>
      </c>
    </row>
    <row r="1395" spans="1:7" ht="16.5" x14ac:dyDescent="0.25">
      <c r="A1395" s="4" t="s">
        <v>2305</v>
      </c>
      <c r="B1395" s="5" t="s">
        <v>2165</v>
      </c>
      <c r="C1395" s="6" t="s">
        <v>175</v>
      </c>
      <c r="D1395" s="6" t="s">
        <v>59</v>
      </c>
      <c r="E1395" s="6" t="s">
        <v>285</v>
      </c>
      <c r="F1395" s="7">
        <f t="shared" si="24"/>
        <v>4</v>
      </c>
      <c r="G1395" s="8">
        <v>1000</v>
      </c>
    </row>
    <row r="1396" spans="1:7" ht="16.5" x14ac:dyDescent="0.25">
      <c r="A1396" s="4" t="s">
        <v>2306</v>
      </c>
      <c r="B1396" s="5" t="s">
        <v>2165</v>
      </c>
      <c r="C1396" s="6" t="s">
        <v>175</v>
      </c>
      <c r="D1396" s="6" t="s">
        <v>401</v>
      </c>
      <c r="E1396" s="6" t="s">
        <v>1451</v>
      </c>
      <c r="F1396" s="7">
        <f t="shared" si="24"/>
        <v>4</v>
      </c>
      <c r="G1396" s="8">
        <v>1000</v>
      </c>
    </row>
    <row r="1397" spans="1:7" ht="16.5" x14ac:dyDescent="0.25">
      <c r="A1397" s="4" t="s">
        <v>2307</v>
      </c>
      <c r="B1397" s="5" t="s">
        <v>2165</v>
      </c>
      <c r="C1397" s="6" t="s">
        <v>175</v>
      </c>
      <c r="D1397" s="6" t="s">
        <v>140</v>
      </c>
      <c r="E1397" s="6" t="s">
        <v>197</v>
      </c>
      <c r="F1397" s="7">
        <f t="shared" si="24"/>
        <v>7</v>
      </c>
      <c r="G1397" s="8">
        <v>1750</v>
      </c>
    </row>
    <row r="1398" spans="1:7" ht="16.5" x14ac:dyDescent="0.25">
      <c r="A1398" s="4" t="s">
        <v>2308</v>
      </c>
      <c r="B1398" s="5" t="s">
        <v>2165</v>
      </c>
      <c r="C1398" s="6" t="s">
        <v>179</v>
      </c>
      <c r="D1398" s="6" t="s">
        <v>175</v>
      </c>
      <c r="E1398" s="6" t="s">
        <v>2309</v>
      </c>
      <c r="F1398" s="7">
        <f t="shared" si="24"/>
        <v>5</v>
      </c>
      <c r="G1398" s="8">
        <v>1250</v>
      </c>
    </row>
    <row r="1399" spans="1:7" ht="16.5" x14ac:dyDescent="0.25">
      <c r="A1399" s="4" t="s">
        <v>2310</v>
      </c>
      <c r="B1399" s="5" t="s">
        <v>2165</v>
      </c>
      <c r="C1399" s="6" t="s">
        <v>59</v>
      </c>
      <c r="D1399" s="6" t="s">
        <v>2311</v>
      </c>
      <c r="E1399" s="6" t="s">
        <v>1072</v>
      </c>
      <c r="F1399" s="7">
        <f t="shared" si="24"/>
        <v>8</v>
      </c>
      <c r="G1399" s="8">
        <v>2000</v>
      </c>
    </row>
    <row r="1400" spans="1:7" ht="16.5" x14ac:dyDescent="0.25">
      <c r="A1400" s="4" t="s">
        <v>2312</v>
      </c>
      <c r="B1400" s="5" t="s">
        <v>2165</v>
      </c>
      <c r="C1400" s="6" t="s">
        <v>59</v>
      </c>
      <c r="D1400" s="6" t="s">
        <v>522</v>
      </c>
      <c r="E1400" s="6" t="s">
        <v>2313</v>
      </c>
      <c r="F1400" s="7">
        <f t="shared" si="24"/>
        <v>2</v>
      </c>
      <c r="G1400" s="8">
        <v>500</v>
      </c>
    </row>
    <row r="1401" spans="1:7" ht="16.5" x14ac:dyDescent="0.25">
      <c r="A1401" s="4" t="s">
        <v>2314</v>
      </c>
      <c r="B1401" s="5" t="s">
        <v>2165</v>
      </c>
      <c r="C1401" s="6" t="s">
        <v>59</v>
      </c>
      <c r="D1401" s="6" t="s">
        <v>21</v>
      </c>
      <c r="E1401" s="6" t="s">
        <v>2315</v>
      </c>
      <c r="F1401" s="7">
        <f t="shared" ref="F1401:F1464" si="25">G1401/250</f>
        <v>2</v>
      </c>
      <c r="G1401" s="8">
        <v>500</v>
      </c>
    </row>
    <row r="1402" spans="1:7" ht="16.5" x14ac:dyDescent="0.25">
      <c r="A1402" s="4" t="s">
        <v>2316</v>
      </c>
      <c r="B1402" s="5" t="s">
        <v>2165</v>
      </c>
      <c r="C1402" s="6" t="s">
        <v>59</v>
      </c>
      <c r="D1402" s="6" t="s">
        <v>554</v>
      </c>
      <c r="E1402" s="6" t="s">
        <v>73</v>
      </c>
      <c r="F1402" s="7">
        <f t="shared" si="25"/>
        <v>2</v>
      </c>
      <c r="G1402" s="8">
        <v>500</v>
      </c>
    </row>
    <row r="1403" spans="1:7" ht="16.5" x14ac:dyDescent="0.25">
      <c r="A1403" s="4" t="s">
        <v>2317</v>
      </c>
      <c r="B1403" s="5" t="s">
        <v>2165</v>
      </c>
      <c r="C1403" s="6" t="s">
        <v>235</v>
      </c>
      <c r="D1403" s="6" t="s">
        <v>59</v>
      </c>
      <c r="E1403" s="6" t="s">
        <v>163</v>
      </c>
      <c r="F1403" s="7">
        <f t="shared" si="25"/>
        <v>4</v>
      </c>
      <c r="G1403" s="8">
        <v>1000</v>
      </c>
    </row>
    <row r="1404" spans="1:7" ht="16.5" x14ac:dyDescent="0.25">
      <c r="A1404" s="4" t="s">
        <v>2318</v>
      </c>
      <c r="B1404" s="5" t="s">
        <v>2165</v>
      </c>
      <c r="C1404" s="6" t="s">
        <v>28</v>
      </c>
      <c r="D1404" s="6" t="s">
        <v>899</v>
      </c>
      <c r="E1404" s="6" t="s">
        <v>2319</v>
      </c>
      <c r="F1404" s="7">
        <f t="shared" si="25"/>
        <v>3</v>
      </c>
      <c r="G1404" s="8">
        <v>750</v>
      </c>
    </row>
    <row r="1405" spans="1:7" ht="16.5" x14ac:dyDescent="0.25">
      <c r="A1405" s="4" t="s">
        <v>2320</v>
      </c>
      <c r="B1405" s="5" t="s">
        <v>2165</v>
      </c>
      <c r="C1405" s="6" t="s">
        <v>890</v>
      </c>
      <c r="D1405" s="6" t="s">
        <v>59</v>
      </c>
      <c r="E1405" s="6" t="s">
        <v>941</v>
      </c>
      <c r="F1405" s="7">
        <f t="shared" si="25"/>
        <v>7</v>
      </c>
      <c r="G1405" s="8">
        <v>1750</v>
      </c>
    </row>
    <row r="1406" spans="1:7" ht="16.5" x14ac:dyDescent="0.25">
      <c r="A1406" s="4" t="s">
        <v>2321</v>
      </c>
      <c r="B1406" s="5" t="s">
        <v>2165</v>
      </c>
      <c r="C1406" s="6" t="s">
        <v>169</v>
      </c>
      <c r="D1406" s="6" t="s">
        <v>671</v>
      </c>
      <c r="E1406" s="6" t="s">
        <v>2322</v>
      </c>
      <c r="F1406" s="7">
        <f t="shared" si="25"/>
        <v>5</v>
      </c>
      <c r="G1406" s="8">
        <v>1250</v>
      </c>
    </row>
    <row r="1407" spans="1:7" ht="16.5" x14ac:dyDescent="0.25">
      <c r="A1407" s="4" t="s">
        <v>2323</v>
      </c>
      <c r="B1407" s="5" t="s">
        <v>2165</v>
      </c>
      <c r="C1407" s="6" t="s">
        <v>59</v>
      </c>
      <c r="D1407" s="6" t="s">
        <v>59</v>
      </c>
      <c r="E1407" s="6" t="s">
        <v>2324</v>
      </c>
      <c r="F1407" s="7">
        <f t="shared" si="25"/>
        <v>9</v>
      </c>
      <c r="G1407" s="8">
        <v>2250</v>
      </c>
    </row>
    <row r="1408" spans="1:7" ht="16.5" x14ac:dyDescent="0.25">
      <c r="A1408" s="4" t="s">
        <v>2325</v>
      </c>
      <c r="B1408" s="5" t="s">
        <v>2165</v>
      </c>
      <c r="C1408" s="6" t="s">
        <v>424</v>
      </c>
      <c r="D1408" s="6" t="s">
        <v>2326</v>
      </c>
      <c r="E1408" s="6" t="s">
        <v>138</v>
      </c>
      <c r="F1408" s="7">
        <f t="shared" si="25"/>
        <v>20</v>
      </c>
      <c r="G1408" s="8">
        <v>5000</v>
      </c>
    </row>
    <row r="1409" spans="1:7" ht="16.5" x14ac:dyDescent="0.25">
      <c r="A1409" s="4" t="s">
        <v>2327</v>
      </c>
      <c r="B1409" s="5" t="s">
        <v>2165</v>
      </c>
      <c r="C1409" s="6" t="s">
        <v>424</v>
      </c>
      <c r="D1409" s="6" t="s">
        <v>2326</v>
      </c>
      <c r="E1409" s="6" t="s">
        <v>460</v>
      </c>
      <c r="F1409" s="7">
        <f t="shared" si="25"/>
        <v>20</v>
      </c>
      <c r="G1409" s="8">
        <v>5000</v>
      </c>
    </row>
    <row r="1410" spans="1:7" ht="16.5" x14ac:dyDescent="0.25">
      <c r="A1410" s="4" t="s">
        <v>2328</v>
      </c>
      <c r="B1410" s="5" t="s">
        <v>2165</v>
      </c>
      <c r="C1410" s="6" t="s">
        <v>2329</v>
      </c>
      <c r="D1410" s="6" t="s">
        <v>323</v>
      </c>
      <c r="E1410" s="6" t="s">
        <v>543</v>
      </c>
      <c r="F1410" s="7">
        <f t="shared" si="25"/>
        <v>9</v>
      </c>
      <c r="G1410" s="8">
        <v>2250</v>
      </c>
    </row>
    <row r="1411" spans="1:7" ht="16.5" x14ac:dyDescent="0.25">
      <c r="A1411" s="4" t="s">
        <v>2330</v>
      </c>
      <c r="B1411" s="5" t="s">
        <v>2165</v>
      </c>
      <c r="C1411" s="6" t="s">
        <v>28</v>
      </c>
      <c r="D1411" s="6" t="s">
        <v>2332</v>
      </c>
      <c r="E1411" s="6" t="s">
        <v>495</v>
      </c>
      <c r="F1411" s="7">
        <f t="shared" si="25"/>
        <v>20</v>
      </c>
      <c r="G1411" s="8">
        <v>5000</v>
      </c>
    </row>
    <row r="1412" spans="1:7" ht="16.5" x14ac:dyDescent="0.25">
      <c r="A1412" s="4" t="s">
        <v>2333</v>
      </c>
      <c r="B1412" s="5" t="s">
        <v>2165</v>
      </c>
      <c r="C1412" s="6" t="s">
        <v>2334</v>
      </c>
      <c r="D1412" s="6" t="s">
        <v>2329</v>
      </c>
      <c r="E1412" s="6" t="s">
        <v>2243</v>
      </c>
      <c r="F1412" s="7">
        <f t="shared" si="25"/>
        <v>7</v>
      </c>
      <c r="G1412" s="8">
        <v>1750</v>
      </c>
    </row>
    <row r="1413" spans="1:7" ht="16.5" x14ac:dyDescent="0.25">
      <c r="A1413" s="4" t="s">
        <v>2335</v>
      </c>
      <c r="B1413" s="5" t="s">
        <v>2165</v>
      </c>
      <c r="C1413" s="6" t="s">
        <v>28</v>
      </c>
      <c r="D1413" s="6" t="s">
        <v>140</v>
      </c>
      <c r="E1413" s="6" t="s">
        <v>2336</v>
      </c>
      <c r="F1413" s="7">
        <f t="shared" si="25"/>
        <v>9</v>
      </c>
      <c r="G1413" s="8">
        <v>2250</v>
      </c>
    </row>
    <row r="1414" spans="1:7" ht="16.5" x14ac:dyDescent="0.25">
      <c r="A1414" s="4" t="s">
        <v>2337</v>
      </c>
      <c r="B1414" s="5" t="s">
        <v>2165</v>
      </c>
      <c r="C1414" s="6" t="s">
        <v>522</v>
      </c>
      <c r="D1414" s="6" t="s">
        <v>469</v>
      </c>
      <c r="E1414" s="6" t="s">
        <v>228</v>
      </c>
      <c r="F1414" s="7">
        <f t="shared" si="25"/>
        <v>1</v>
      </c>
      <c r="G1414" s="8">
        <v>250</v>
      </c>
    </row>
    <row r="1415" spans="1:7" ht="16.5" x14ac:dyDescent="0.25">
      <c r="A1415" s="4" t="s">
        <v>2338</v>
      </c>
      <c r="B1415" s="5" t="s">
        <v>2165</v>
      </c>
      <c r="C1415" s="6" t="s">
        <v>175</v>
      </c>
      <c r="D1415" s="6" t="s">
        <v>314</v>
      </c>
      <c r="E1415" s="6" t="s">
        <v>1553</v>
      </c>
      <c r="F1415" s="7">
        <f t="shared" si="25"/>
        <v>2</v>
      </c>
      <c r="G1415" s="8">
        <v>500</v>
      </c>
    </row>
    <row r="1416" spans="1:7" ht="16.5" x14ac:dyDescent="0.25">
      <c r="A1416" s="4" t="s">
        <v>2339</v>
      </c>
      <c r="B1416" s="5" t="s">
        <v>2165</v>
      </c>
      <c r="C1416" s="6" t="s">
        <v>175</v>
      </c>
      <c r="D1416" s="6" t="s">
        <v>59</v>
      </c>
      <c r="E1416" s="6" t="s">
        <v>2340</v>
      </c>
      <c r="F1416" s="7">
        <f t="shared" si="25"/>
        <v>8</v>
      </c>
      <c r="G1416" s="8">
        <v>2000</v>
      </c>
    </row>
    <row r="1417" spans="1:7" ht="16.5" x14ac:dyDescent="0.25">
      <c r="A1417" s="4" t="s">
        <v>2341</v>
      </c>
      <c r="B1417" s="5" t="s">
        <v>2165</v>
      </c>
      <c r="C1417" s="6" t="s">
        <v>175</v>
      </c>
      <c r="D1417" s="6" t="s">
        <v>59</v>
      </c>
      <c r="E1417" s="6" t="s">
        <v>1954</v>
      </c>
      <c r="F1417" s="7">
        <f t="shared" si="25"/>
        <v>5</v>
      </c>
      <c r="G1417" s="8">
        <v>1250</v>
      </c>
    </row>
    <row r="1418" spans="1:7" ht="16.5" x14ac:dyDescent="0.25">
      <c r="A1418" s="4" t="s">
        <v>2342</v>
      </c>
      <c r="B1418" s="5" t="s">
        <v>2165</v>
      </c>
      <c r="C1418" s="6" t="s">
        <v>169</v>
      </c>
      <c r="D1418" s="6" t="s">
        <v>59</v>
      </c>
      <c r="E1418" s="6" t="s">
        <v>1312</v>
      </c>
      <c r="F1418" s="7">
        <f t="shared" si="25"/>
        <v>5</v>
      </c>
      <c r="G1418" s="8">
        <v>1250</v>
      </c>
    </row>
    <row r="1419" spans="1:7" ht="16.5" x14ac:dyDescent="0.25">
      <c r="A1419" s="4" t="s">
        <v>2343</v>
      </c>
      <c r="B1419" s="5" t="s">
        <v>2165</v>
      </c>
      <c r="C1419" s="6" t="s">
        <v>59</v>
      </c>
      <c r="D1419" s="6" t="s">
        <v>314</v>
      </c>
      <c r="E1419" s="6" t="s">
        <v>302</v>
      </c>
      <c r="F1419" s="7">
        <f t="shared" si="25"/>
        <v>4</v>
      </c>
      <c r="G1419" s="8">
        <v>1000</v>
      </c>
    </row>
    <row r="1420" spans="1:7" ht="16.5" x14ac:dyDescent="0.25">
      <c r="A1420" s="4" t="s">
        <v>2344</v>
      </c>
      <c r="B1420" s="5" t="s">
        <v>2165</v>
      </c>
      <c r="C1420" s="6" t="s">
        <v>59</v>
      </c>
      <c r="D1420" s="6" t="s">
        <v>314</v>
      </c>
      <c r="E1420" s="6" t="s">
        <v>1855</v>
      </c>
      <c r="F1420" s="7">
        <f t="shared" si="25"/>
        <v>2</v>
      </c>
      <c r="G1420" s="8">
        <v>500</v>
      </c>
    </row>
    <row r="1421" spans="1:7" ht="16.5" x14ac:dyDescent="0.25">
      <c r="A1421" s="4" t="s">
        <v>2345</v>
      </c>
      <c r="B1421" s="5" t="s">
        <v>2165</v>
      </c>
      <c r="C1421" s="6" t="s">
        <v>59</v>
      </c>
      <c r="D1421" s="6" t="s">
        <v>2311</v>
      </c>
      <c r="E1421" s="6" t="s">
        <v>803</v>
      </c>
      <c r="F1421" s="7">
        <f t="shared" si="25"/>
        <v>9</v>
      </c>
      <c r="G1421" s="8">
        <v>2250</v>
      </c>
    </row>
    <row r="1422" spans="1:7" ht="16.5" x14ac:dyDescent="0.25">
      <c r="A1422" s="4" t="s">
        <v>2346</v>
      </c>
      <c r="B1422" s="5" t="s">
        <v>2165</v>
      </c>
      <c r="C1422" s="6" t="s">
        <v>59</v>
      </c>
      <c r="D1422" s="6" t="s">
        <v>2311</v>
      </c>
      <c r="E1422" s="6" t="s">
        <v>253</v>
      </c>
      <c r="F1422" s="7">
        <f t="shared" si="25"/>
        <v>6</v>
      </c>
      <c r="G1422" s="8">
        <v>1500</v>
      </c>
    </row>
    <row r="1423" spans="1:7" ht="16.5" x14ac:dyDescent="0.25">
      <c r="A1423" s="4" t="s">
        <v>2347</v>
      </c>
      <c r="B1423" s="5" t="s">
        <v>2165</v>
      </c>
      <c r="C1423" s="6" t="s">
        <v>59</v>
      </c>
      <c r="D1423" s="6" t="s">
        <v>59</v>
      </c>
      <c r="E1423" s="6" t="s">
        <v>1153</v>
      </c>
      <c r="F1423" s="7">
        <f t="shared" si="25"/>
        <v>10</v>
      </c>
      <c r="G1423" s="8">
        <v>2500</v>
      </c>
    </row>
    <row r="1424" spans="1:7" ht="16.5" x14ac:dyDescent="0.25">
      <c r="A1424" s="4" t="s">
        <v>2348</v>
      </c>
      <c r="B1424" s="5" t="s">
        <v>2165</v>
      </c>
      <c r="C1424" s="6" t="s">
        <v>59</v>
      </c>
      <c r="D1424" s="6" t="s">
        <v>59</v>
      </c>
      <c r="E1424" s="6" t="s">
        <v>448</v>
      </c>
      <c r="F1424" s="7">
        <f t="shared" si="25"/>
        <v>9</v>
      </c>
      <c r="G1424" s="8">
        <v>2250</v>
      </c>
    </row>
    <row r="1425" spans="1:7" ht="16.5" x14ac:dyDescent="0.25">
      <c r="A1425" s="4" t="s">
        <v>2349</v>
      </c>
      <c r="B1425" s="5" t="s">
        <v>2165</v>
      </c>
      <c r="C1425" s="6" t="s">
        <v>469</v>
      </c>
      <c r="D1425" s="6" t="s">
        <v>59</v>
      </c>
      <c r="E1425" s="6" t="s">
        <v>706</v>
      </c>
      <c r="F1425" s="7">
        <f t="shared" si="25"/>
        <v>3</v>
      </c>
      <c r="G1425" s="8">
        <v>750</v>
      </c>
    </row>
    <row r="1426" spans="1:7" ht="16.5" x14ac:dyDescent="0.25">
      <c r="A1426" s="4" t="s">
        <v>2350</v>
      </c>
      <c r="B1426" s="5" t="s">
        <v>2165</v>
      </c>
      <c r="C1426" s="6" t="s">
        <v>469</v>
      </c>
      <c r="D1426" s="6" t="s">
        <v>59</v>
      </c>
      <c r="E1426" s="6" t="s">
        <v>2351</v>
      </c>
      <c r="F1426" s="7">
        <f t="shared" si="25"/>
        <v>1</v>
      </c>
      <c r="G1426" s="8">
        <v>250</v>
      </c>
    </row>
    <row r="1427" spans="1:7" ht="16.5" x14ac:dyDescent="0.25">
      <c r="A1427" s="4" t="s">
        <v>2352</v>
      </c>
      <c r="B1427" s="5" t="s">
        <v>2165</v>
      </c>
      <c r="C1427" s="6" t="s">
        <v>469</v>
      </c>
      <c r="D1427" s="6" t="s">
        <v>59</v>
      </c>
      <c r="E1427" s="6" t="s">
        <v>1707</v>
      </c>
      <c r="F1427" s="7">
        <f t="shared" si="25"/>
        <v>1</v>
      </c>
      <c r="G1427" s="8">
        <v>250</v>
      </c>
    </row>
    <row r="1428" spans="1:7" ht="16.5" x14ac:dyDescent="0.25">
      <c r="A1428" s="4" t="s">
        <v>2353</v>
      </c>
      <c r="B1428" s="5" t="s">
        <v>2165</v>
      </c>
      <c r="C1428" s="6" t="s">
        <v>469</v>
      </c>
      <c r="D1428" s="6" t="s">
        <v>21</v>
      </c>
      <c r="E1428" s="6" t="s">
        <v>1185</v>
      </c>
      <c r="F1428" s="7">
        <f t="shared" si="25"/>
        <v>2</v>
      </c>
      <c r="G1428" s="8">
        <v>500</v>
      </c>
    </row>
    <row r="1429" spans="1:7" ht="16.5" x14ac:dyDescent="0.25">
      <c r="A1429" s="4" t="s">
        <v>2354</v>
      </c>
      <c r="B1429" s="5" t="s">
        <v>2165</v>
      </c>
      <c r="C1429" s="6" t="s">
        <v>27</v>
      </c>
      <c r="D1429" s="6" t="s">
        <v>175</v>
      </c>
      <c r="E1429" s="6" t="s">
        <v>187</v>
      </c>
      <c r="F1429" s="7">
        <f t="shared" si="25"/>
        <v>2</v>
      </c>
      <c r="G1429" s="8">
        <v>500</v>
      </c>
    </row>
    <row r="1430" spans="1:7" ht="16.5" x14ac:dyDescent="0.25">
      <c r="A1430" s="4" t="s">
        <v>2355</v>
      </c>
      <c r="B1430" s="5" t="s">
        <v>2165</v>
      </c>
      <c r="C1430" s="6" t="s">
        <v>140</v>
      </c>
      <c r="D1430" s="6" t="s">
        <v>59</v>
      </c>
      <c r="E1430" s="6" t="s">
        <v>2356</v>
      </c>
      <c r="F1430" s="7">
        <f t="shared" si="25"/>
        <v>1</v>
      </c>
      <c r="G1430" s="8">
        <v>250</v>
      </c>
    </row>
    <row r="1431" spans="1:7" ht="16.5" x14ac:dyDescent="0.25">
      <c r="A1431" s="4" t="s">
        <v>2357</v>
      </c>
      <c r="B1431" s="5" t="s">
        <v>2165</v>
      </c>
      <c r="C1431" s="6" t="s">
        <v>59</v>
      </c>
      <c r="D1431" s="6" t="s">
        <v>59</v>
      </c>
      <c r="E1431" s="6" t="s">
        <v>878</v>
      </c>
      <c r="F1431" s="7">
        <f t="shared" si="25"/>
        <v>4</v>
      </c>
      <c r="G1431" s="8">
        <v>1000</v>
      </c>
    </row>
    <row r="1432" spans="1:7" ht="16.5" x14ac:dyDescent="0.25">
      <c r="A1432" s="4" t="s">
        <v>2358</v>
      </c>
      <c r="B1432" s="5" t="s">
        <v>2165</v>
      </c>
      <c r="C1432" s="6" t="s">
        <v>28</v>
      </c>
      <c r="D1432" s="6" t="s">
        <v>2332</v>
      </c>
      <c r="E1432" s="6" t="s">
        <v>288</v>
      </c>
      <c r="F1432" s="7">
        <f t="shared" si="25"/>
        <v>35</v>
      </c>
      <c r="G1432" s="8">
        <v>8750</v>
      </c>
    </row>
    <row r="1433" spans="1:7" ht="16.5" x14ac:dyDescent="0.25">
      <c r="A1433" s="4" t="s">
        <v>2359</v>
      </c>
      <c r="B1433" s="5" t="s">
        <v>2165</v>
      </c>
      <c r="C1433" s="6" t="s">
        <v>21</v>
      </c>
      <c r="D1433" s="6" t="s">
        <v>472</v>
      </c>
      <c r="E1433" s="6" t="s">
        <v>2360</v>
      </c>
      <c r="F1433" s="7">
        <f t="shared" si="25"/>
        <v>15</v>
      </c>
      <c r="G1433" s="8">
        <v>3750</v>
      </c>
    </row>
    <row r="1434" spans="1:7" ht="16.5" x14ac:dyDescent="0.25">
      <c r="A1434" s="4" t="s">
        <v>2361</v>
      </c>
      <c r="B1434" s="5" t="s">
        <v>2165</v>
      </c>
      <c r="C1434" s="6" t="s">
        <v>28</v>
      </c>
      <c r="D1434" s="6" t="s">
        <v>424</v>
      </c>
      <c r="E1434" s="6" t="s">
        <v>1662</v>
      </c>
      <c r="F1434" s="7">
        <f t="shared" si="25"/>
        <v>20</v>
      </c>
      <c r="G1434" s="8">
        <v>5000</v>
      </c>
    </row>
    <row r="1435" spans="1:7" ht="16.5" x14ac:dyDescent="0.25">
      <c r="A1435" s="4" t="s">
        <v>2362</v>
      </c>
      <c r="B1435" s="5" t="s">
        <v>2165</v>
      </c>
      <c r="C1435" s="6" t="s">
        <v>2363</v>
      </c>
      <c r="D1435" s="6" t="s">
        <v>522</v>
      </c>
      <c r="E1435" s="6" t="s">
        <v>849</v>
      </c>
      <c r="F1435" s="7">
        <f t="shared" si="25"/>
        <v>4</v>
      </c>
      <c r="G1435" s="8">
        <v>1000</v>
      </c>
    </row>
    <row r="1436" spans="1:7" ht="16.5" x14ac:dyDescent="0.25">
      <c r="A1436" s="4" t="s">
        <v>2364</v>
      </c>
      <c r="B1436" s="5" t="s">
        <v>2165</v>
      </c>
      <c r="C1436" s="6" t="s">
        <v>522</v>
      </c>
      <c r="D1436" s="6" t="s">
        <v>59</v>
      </c>
      <c r="E1436" s="6" t="s">
        <v>2365</v>
      </c>
      <c r="F1436" s="7">
        <f t="shared" si="25"/>
        <v>4</v>
      </c>
      <c r="G1436" s="8">
        <v>1000</v>
      </c>
    </row>
    <row r="1437" spans="1:7" ht="16.5" x14ac:dyDescent="0.25">
      <c r="A1437" s="4" t="s">
        <v>2366</v>
      </c>
      <c r="B1437" s="5" t="s">
        <v>2165</v>
      </c>
      <c r="C1437" s="6" t="s">
        <v>59</v>
      </c>
      <c r="D1437" s="6" t="s">
        <v>59</v>
      </c>
      <c r="E1437" s="6" t="s">
        <v>2367</v>
      </c>
      <c r="F1437" s="7">
        <f t="shared" si="25"/>
        <v>4</v>
      </c>
      <c r="G1437" s="8">
        <v>1000</v>
      </c>
    </row>
    <row r="1438" spans="1:7" ht="16.5" x14ac:dyDescent="0.25">
      <c r="A1438" s="4" t="s">
        <v>2368</v>
      </c>
      <c r="B1438" s="5" t="s">
        <v>2165</v>
      </c>
      <c r="C1438" s="6" t="s">
        <v>613</v>
      </c>
      <c r="D1438" s="6" t="s">
        <v>400</v>
      </c>
      <c r="E1438" s="6" t="s">
        <v>2295</v>
      </c>
      <c r="F1438" s="7">
        <f t="shared" si="25"/>
        <v>9</v>
      </c>
      <c r="G1438" s="8">
        <v>2250</v>
      </c>
    </row>
    <row r="1439" spans="1:7" ht="16.5" x14ac:dyDescent="0.25">
      <c r="A1439" s="4" t="s">
        <v>2369</v>
      </c>
      <c r="B1439" s="5" t="s">
        <v>2165</v>
      </c>
      <c r="C1439" s="6" t="s">
        <v>59</v>
      </c>
      <c r="D1439" s="6" t="s">
        <v>59</v>
      </c>
      <c r="E1439" s="6" t="s">
        <v>2370</v>
      </c>
      <c r="F1439" s="7">
        <f t="shared" si="25"/>
        <v>5</v>
      </c>
      <c r="G1439" s="8">
        <v>1250</v>
      </c>
    </row>
    <row r="1440" spans="1:7" ht="16.5" x14ac:dyDescent="0.25">
      <c r="A1440" s="4" t="s">
        <v>2371</v>
      </c>
      <c r="B1440" s="5" t="s">
        <v>2165</v>
      </c>
      <c r="C1440" s="6" t="s">
        <v>37</v>
      </c>
      <c r="D1440" s="6" t="s">
        <v>98</v>
      </c>
      <c r="E1440" s="6" t="s">
        <v>2372</v>
      </c>
      <c r="F1440" s="7">
        <f t="shared" si="25"/>
        <v>20</v>
      </c>
      <c r="G1440" s="8">
        <v>5000</v>
      </c>
    </row>
    <row r="1441" spans="1:7" ht="16.5" x14ac:dyDescent="0.25">
      <c r="A1441" s="4" t="s">
        <v>2373</v>
      </c>
      <c r="B1441" s="5" t="s">
        <v>2165</v>
      </c>
      <c r="C1441" s="6" t="s">
        <v>28</v>
      </c>
      <c r="D1441" s="6" t="s">
        <v>424</v>
      </c>
      <c r="E1441" s="6" t="s">
        <v>2299</v>
      </c>
      <c r="F1441" s="7">
        <f t="shared" si="25"/>
        <v>20</v>
      </c>
      <c r="G1441" s="8">
        <v>5000</v>
      </c>
    </row>
    <row r="1442" spans="1:7" ht="16.5" x14ac:dyDescent="0.25">
      <c r="A1442" s="4" t="s">
        <v>2374</v>
      </c>
      <c r="B1442" s="5" t="s">
        <v>2165</v>
      </c>
      <c r="C1442" s="6" t="s">
        <v>28</v>
      </c>
      <c r="D1442" s="6" t="s">
        <v>2332</v>
      </c>
      <c r="E1442" s="6" t="s">
        <v>1662</v>
      </c>
      <c r="F1442" s="7">
        <f t="shared" si="25"/>
        <v>20</v>
      </c>
      <c r="G1442" s="8">
        <v>5000</v>
      </c>
    </row>
    <row r="1443" spans="1:7" ht="16.5" x14ac:dyDescent="0.25">
      <c r="A1443" s="4" t="s">
        <v>2375</v>
      </c>
      <c r="B1443" s="5" t="s">
        <v>2165</v>
      </c>
      <c r="C1443" s="6" t="s">
        <v>59</v>
      </c>
      <c r="D1443" s="6" t="s">
        <v>59</v>
      </c>
      <c r="E1443" s="6" t="s">
        <v>160</v>
      </c>
      <c r="F1443" s="7">
        <f t="shared" si="25"/>
        <v>15</v>
      </c>
      <c r="G1443" s="8">
        <v>3750</v>
      </c>
    </row>
    <row r="1444" spans="1:7" ht="16.5" x14ac:dyDescent="0.25">
      <c r="A1444" s="4" t="s">
        <v>2376</v>
      </c>
      <c r="B1444" s="5" t="s">
        <v>2165</v>
      </c>
      <c r="C1444" s="6" t="s">
        <v>37</v>
      </c>
      <c r="D1444" s="6" t="s">
        <v>59</v>
      </c>
      <c r="E1444" s="6" t="s">
        <v>163</v>
      </c>
      <c r="F1444" s="7">
        <f t="shared" si="25"/>
        <v>4</v>
      </c>
      <c r="G1444" s="8">
        <v>1000</v>
      </c>
    </row>
    <row r="1445" spans="1:7" ht="16.5" x14ac:dyDescent="0.25">
      <c r="A1445" s="4" t="s">
        <v>2377</v>
      </c>
      <c r="B1445" s="5" t="s">
        <v>2165</v>
      </c>
      <c r="C1445" s="6" t="s">
        <v>1555</v>
      </c>
      <c r="D1445" s="6" t="s">
        <v>2378</v>
      </c>
      <c r="E1445" s="6" t="s">
        <v>197</v>
      </c>
      <c r="F1445" s="7">
        <f t="shared" si="25"/>
        <v>8</v>
      </c>
      <c r="G1445" s="8">
        <v>2000</v>
      </c>
    </row>
    <row r="1446" spans="1:7" ht="16.5" x14ac:dyDescent="0.25">
      <c r="A1446" s="4" t="s">
        <v>2379</v>
      </c>
      <c r="B1446" s="5" t="s">
        <v>2165</v>
      </c>
      <c r="C1446" s="6" t="s">
        <v>501</v>
      </c>
      <c r="D1446" s="6" t="s">
        <v>2380</v>
      </c>
      <c r="E1446" s="6" t="s">
        <v>138</v>
      </c>
      <c r="F1446" s="7">
        <f t="shared" si="25"/>
        <v>20</v>
      </c>
      <c r="G1446" s="8">
        <v>5000</v>
      </c>
    </row>
    <row r="1447" spans="1:7" ht="16.5" x14ac:dyDescent="0.25">
      <c r="A1447" s="4" t="s">
        <v>2381</v>
      </c>
      <c r="B1447" s="5" t="s">
        <v>2165</v>
      </c>
      <c r="C1447" s="6" t="s">
        <v>24</v>
      </c>
      <c r="D1447" s="6" t="s">
        <v>688</v>
      </c>
      <c r="E1447" s="6" t="s">
        <v>300</v>
      </c>
      <c r="F1447" s="7">
        <f t="shared" si="25"/>
        <v>9</v>
      </c>
      <c r="G1447" s="8">
        <v>2250</v>
      </c>
    </row>
    <row r="1448" spans="1:7" ht="16.5" x14ac:dyDescent="0.25">
      <c r="A1448" s="4" t="s">
        <v>2382</v>
      </c>
      <c r="B1448" s="5" t="s">
        <v>2383</v>
      </c>
      <c r="C1448" s="6" t="s">
        <v>252</v>
      </c>
      <c r="D1448" s="6" t="s">
        <v>140</v>
      </c>
      <c r="E1448" s="6" t="s">
        <v>2384</v>
      </c>
      <c r="F1448" s="7">
        <f t="shared" si="25"/>
        <v>6</v>
      </c>
      <c r="G1448" s="8">
        <v>1500</v>
      </c>
    </row>
    <row r="1449" spans="1:7" ht="16.5" x14ac:dyDescent="0.25">
      <c r="A1449" s="4" t="s">
        <v>2385</v>
      </c>
      <c r="B1449" s="5" t="s">
        <v>2383</v>
      </c>
      <c r="C1449" s="6" t="s">
        <v>59</v>
      </c>
      <c r="D1449" s="6" t="s">
        <v>1395</v>
      </c>
      <c r="E1449" s="6" t="s">
        <v>2189</v>
      </c>
      <c r="F1449" s="7">
        <f t="shared" si="25"/>
        <v>3</v>
      </c>
      <c r="G1449" s="8">
        <v>750</v>
      </c>
    </row>
    <row r="1450" spans="1:7" ht="16.5" x14ac:dyDescent="0.25">
      <c r="A1450" s="4" t="s">
        <v>2386</v>
      </c>
      <c r="B1450" s="5" t="s">
        <v>2383</v>
      </c>
      <c r="C1450" s="6" t="s">
        <v>162</v>
      </c>
      <c r="D1450" s="6" t="s">
        <v>175</v>
      </c>
      <c r="E1450" s="6" t="s">
        <v>2387</v>
      </c>
      <c r="F1450" s="7">
        <f t="shared" si="25"/>
        <v>9</v>
      </c>
      <c r="G1450" s="8">
        <v>2250</v>
      </c>
    </row>
    <row r="1451" spans="1:7" ht="16.5" x14ac:dyDescent="0.25">
      <c r="A1451" s="4" t="s">
        <v>2388</v>
      </c>
      <c r="B1451" s="5" t="s">
        <v>2383</v>
      </c>
      <c r="C1451" s="6" t="s">
        <v>2131</v>
      </c>
      <c r="D1451" s="6" t="s">
        <v>179</v>
      </c>
      <c r="E1451" s="6" t="s">
        <v>228</v>
      </c>
      <c r="F1451" s="7">
        <f t="shared" si="25"/>
        <v>20</v>
      </c>
      <c r="G1451" s="8">
        <v>5000</v>
      </c>
    </row>
    <row r="1452" spans="1:7" ht="16.5" x14ac:dyDescent="0.25">
      <c r="A1452" s="4" t="s">
        <v>2389</v>
      </c>
      <c r="B1452" s="5" t="s">
        <v>2383</v>
      </c>
      <c r="C1452" s="6" t="s">
        <v>24</v>
      </c>
      <c r="D1452" s="6" t="s">
        <v>179</v>
      </c>
      <c r="E1452" s="6" t="s">
        <v>1126</v>
      </c>
      <c r="F1452" s="7">
        <f t="shared" si="25"/>
        <v>9</v>
      </c>
      <c r="G1452" s="8">
        <v>2250</v>
      </c>
    </row>
    <row r="1453" spans="1:7" ht="16.5" x14ac:dyDescent="0.25">
      <c r="A1453" s="4" t="s">
        <v>2390</v>
      </c>
      <c r="B1453" s="5" t="s">
        <v>2383</v>
      </c>
      <c r="C1453" s="6" t="s">
        <v>450</v>
      </c>
      <c r="D1453" s="6" t="s">
        <v>375</v>
      </c>
      <c r="E1453" s="6" t="s">
        <v>453</v>
      </c>
      <c r="F1453" s="7">
        <f t="shared" si="25"/>
        <v>20</v>
      </c>
      <c r="G1453" s="8">
        <v>5000</v>
      </c>
    </row>
    <row r="1454" spans="1:7" ht="16.5" x14ac:dyDescent="0.25">
      <c r="A1454" s="4" t="s">
        <v>2391</v>
      </c>
      <c r="B1454" s="5" t="s">
        <v>2383</v>
      </c>
      <c r="C1454" s="6" t="s">
        <v>21</v>
      </c>
      <c r="D1454" s="6" t="s">
        <v>2216</v>
      </c>
      <c r="E1454" s="6" t="s">
        <v>1028</v>
      </c>
      <c r="F1454" s="7">
        <f t="shared" si="25"/>
        <v>20</v>
      </c>
      <c r="G1454" s="8">
        <v>5000</v>
      </c>
    </row>
    <row r="1455" spans="1:7" ht="16.5" x14ac:dyDescent="0.25">
      <c r="A1455" s="4" t="s">
        <v>2392</v>
      </c>
      <c r="B1455" s="5" t="s">
        <v>2383</v>
      </c>
      <c r="C1455" s="6" t="s">
        <v>2393</v>
      </c>
      <c r="D1455" s="6" t="s">
        <v>46</v>
      </c>
      <c r="E1455" s="6" t="s">
        <v>27</v>
      </c>
      <c r="F1455" s="7">
        <f t="shared" si="25"/>
        <v>10</v>
      </c>
      <c r="G1455" s="8">
        <v>2500</v>
      </c>
    </row>
    <row r="1456" spans="1:7" ht="16.5" x14ac:dyDescent="0.25">
      <c r="A1456" s="4" t="s">
        <v>2394</v>
      </c>
      <c r="B1456" s="5" t="s">
        <v>2383</v>
      </c>
      <c r="C1456" s="6" t="s">
        <v>2329</v>
      </c>
      <c r="D1456" s="6" t="s">
        <v>622</v>
      </c>
      <c r="E1456" s="6" t="s">
        <v>240</v>
      </c>
      <c r="F1456" s="7">
        <f t="shared" si="25"/>
        <v>20</v>
      </c>
      <c r="G1456" s="8">
        <v>5000</v>
      </c>
    </row>
    <row r="1457" spans="1:7" ht="16.5" x14ac:dyDescent="0.25">
      <c r="A1457" s="4" t="s">
        <v>2395</v>
      </c>
      <c r="B1457" s="5" t="s">
        <v>2383</v>
      </c>
      <c r="C1457" s="6" t="s">
        <v>2396</v>
      </c>
      <c r="D1457" s="6" t="s">
        <v>749</v>
      </c>
      <c r="E1457" s="6" t="s">
        <v>558</v>
      </c>
      <c r="F1457" s="7">
        <f t="shared" si="25"/>
        <v>7</v>
      </c>
      <c r="G1457" s="8">
        <v>1750</v>
      </c>
    </row>
    <row r="1458" spans="1:7" ht="16.5" x14ac:dyDescent="0.25">
      <c r="A1458" s="4" t="s">
        <v>2397</v>
      </c>
      <c r="B1458" s="5" t="s">
        <v>2383</v>
      </c>
      <c r="C1458" s="6" t="s">
        <v>2398</v>
      </c>
      <c r="D1458" s="6" t="s">
        <v>712</v>
      </c>
      <c r="E1458" s="6" t="s">
        <v>2399</v>
      </c>
      <c r="F1458" s="7">
        <f t="shared" si="25"/>
        <v>20</v>
      </c>
      <c r="G1458" s="8">
        <v>5000</v>
      </c>
    </row>
    <row r="1459" spans="1:7" ht="16.5" x14ac:dyDescent="0.25">
      <c r="A1459" s="4" t="s">
        <v>2400</v>
      </c>
      <c r="B1459" s="5" t="s">
        <v>2383</v>
      </c>
      <c r="C1459" s="6" t="s">
        <v>695</v>
      </c>
      <c r="D1459" s="6" t="s">
        <v>37</v>
      </c>
      <c r="E1459" s="6" t="s">
        <v>2401</v>
      </c>
      <c r="F1459" s="7">
        <f t="shared" si="25"/>
        <v>20</v>
      </c>
      <c r="G1459" s="8">
        <v>5000</v>
      </c>
    </row>
    <row r="1460" spans="1:7" ht="16.5" x14ac:dyDescent="0.25">
      <c r="A1460" s="4" t="s">
        <v>2402</v>
      </c>
      <c r="B1460" s="5" t="s">
        <v>2383</v>
      </c>
      <c r="C1460" s="6" t="s">
        <v>626</v>
      </c>
      <c r="D1460" s="6" t="s">
        <v>223</v>
      </c>
      <c r="E1460" s="6" t="s">
        <v>358</v>
      </c>
      <c r="F1460" s="7">
        <f t="shared" si="25"/>
        <v>9</v>
      </c>
      <c r="G1460" s="8">
        <v>2250</v>
      </c>
    </row>
    <row r="1461" spans="1:7" ht="16.5" x14ac:dyDescent="0.25">
      <c r="A1461" s="4" t="s">
        <v>2403</v>
      </c>
      <c r="B1461" s="5" t="s">
        <v>2383</v>
      </c>
      <c r="C1461" s="6" t="s">
        <v>12</v>
      </c>
      <c r="D1461" s="6" t="s">
        <v>59</v>
      </c>
      <c r="E1461" s="6" t="s">
        <v>2404</v>
      </c>
      <c r="F1461" s="7">
        <f t="shared" si="25"/>
        <v>4</v>
      </c>
      <c r="G1461" s="8">
        <v>1000</v>
      </c>
    </row>
    <row r="1462" spans="1:7" ht="16.5" x14ac:dyDescent="0.25">
      <c r="A1462" s="4" t="s">
        <v>2405</v>
      </c>
      <c r="B1462" s="5" t="s">
        <v>2383</v>
      </c>
      <c r="C1462" s="6" t="s">
        <v>79</v>
      </c>
      <c r="D1462" s="6" t="s">
        <v>223</v>
      </c>
      <c r="E1462" s="6" t="s">
        <v>1858</v>
      </c>
      <c r="F1462" s="7">
        <f t="shared" si="25"/>
        <v>9</v>
      </c>
      <c r="G1462" s="8">
        <v>2250</v>
      </c>
    </row>
    <row r="1463" spans="1:7" ht="16.5" x14ac:dyDescent="0.25">
      <c r="A1463" s="4" t="s">
        <v>2406</v>
      </c>
      <c r="B1463" s="5" t="s">
        <v>2383</v>
      </c>
      <c r="C1463" s="6" t="s">
        <v>79</v>
      </c>
      <c r="D1463" s="6" t="s">
        <v>223</v>
      </c>
      <c r="E1463" s="6" t="s">
        <v>2407</v>
      </c>
      <c r="F1463" s="7">
        <f t="shared" si="25"/>
        <v>6</v>
      </c>
      <c r="G1463" s="8">
        <v>1500</v>
      </c>
    </row>
    <row r="1464" spans="1:7" ht="16.5" x14ac:dyDescent="0.25">
      <c r="A1464" s="4" t="s">
        <v>2408</v>
      </c>
      <c r="B1464" s="5" t="s">
        <v>2383</v>
      </c>
      <c r="C1464" s="6" t="s">
        <v>216</v>
      </c>
      <c r="D1464" s="6" t="s">
        <v>2311</v>
      </c>
      <c r="E1464" s="6" t="s">
        <v>518</v>
      </c>
      <c r="F1464" s="7">
        <f t="shared" si="25"/>
        <v>5</v>
      </c>
      <c r="G1464" s="8">
        <v>1250</v>
      </c>
    </row>
    <row r="1465" spans="1:7" ht="16.5" x14ac:dyDescent="0.25">
      <c r="A1465" s="4" t="s">
        <v>2409</v>
      </c>
      <c r="B1465" s="5" t="s">
        <v>2383</v>
      </c>
      <c r="C1465" s="6" t="s">
        <v>21</v>
      </c>
      <c r="D1465" s="6" t="s">
        <v>2311</v>
      </c>
      <c r="E1465" s="6" t="s">
        <v>605</v>
      </c>
      <c r="F1465" s="7">
        <f t="shared" ref="F1465:F1527" si="26">G1465/250</f>
        <v>9</v>
      </c>
      <c r="G1465" s="8">
        <v>2250</v>
      </c>
    </row>
    <row r="1466" spans="1:7" ht="16.5" x14ac:dyDescent="0.25">
      <c r="A1466" s="4" t="s">
        <v>2410</v>
      </c>
      <c r="B1466" s="5" t="s">
        <v>2383</v>
      </c>
      <c r="C1466" s="6" t="s">
        <v>424</v>
      </c>
      <c r="D1466" s="6" t="s">
        <v>179</v>
      </c>
      <c r="E1466" s="6" t="s">
        <v>1707</v>
      </c>
      <c r="F1466" s="7">
        <f t="shared" si="26"/>
        <v>15</v>
      </c>
      <c r="G1466" s="8">
        <v>3750</v>
      </c>
    </row>
    <row r="1467" spans="1:7" ht="16.5" x14ac:dyDescent="0.25">
      <c r="A1467" s="4" t="s">
        <v>2411</v>
      </c>
      <c r="B1467" s="5" t="s">
        <v>2383</v>
      </c>
      <c r="C1467" s="6" t="s">
        <v>2329</v>
      </c>
      <c r="D1467" s="6" t="s">
        <v>622</v>
      </c>
      <c r="E1467" s="6" t="s">
        <v>163</v>
      </c>
      <c r="F1467" s="7">
        <f t="shared" si="26"/>
        <v>15</v>
      </c>
      <c r="G1467" s="8">
        <v>3750</v>
      </c>
    </row>
    <row r="1468" spans="1:7" ht="16.5" x14ac:dyDescent="0.25">
      <c r="A1468" s="4" t="s">
        <v>2412</v>
      </c>
      <c r="B1468" s="5" t="s">
        <v>2383</v>
      </c>
      <c r="C1468" s="6" t="s">
        <v>273</v>
      </c>
      <c r="D1468" s="6" t="s">
        <v>2413</v>
      </c>
      <c r="E1468" s="6" t="s">
        <v>2414</v>
      </c>
      <c r="F1468" s="7">
        <f t="shared" si="26"/>
        <v>20</v>
      </c>
      <c r="G1468" s="8">
        <v>5000</v>
      </c>
    </row>
    <row r="1469" spans="1:7" ht="16.5" x14ac:dyDescent="0.25">
      <c r="A1469" s="4" t="s">
        <v>2415</v>
      </c>
      <c r="B1469" s="5" t="s">
        <v>2383</v>
      </c>
      <c r="C1469" s="6" t="s">
        <v>626</v>
      </c>
      <c r="D1469" s="6" t="s">
        <v>299</v>
      </c>
      <c r="E1469" s="6" t="s">
        <v>2416</v>
      </c>
      <c r="F1469" s="7">
        <f t="shared" si="26"/>
        <v>20</v>
      </c>
      <c r="G1469" s="8">
        <v>5000</v>
      </c>
    </row>
    <row r="1470" spans="1:7" ht="16.5" x14ac:dyDescent="0.25">
      <c r="A1470" s="4" t="s">
        <v>2417</v>
      </c>
      <c r="B1470" s="5" t="s">
        <v>2383</v>
      </c>
      <c r="C1470" s="6" t="s">
        <v>919</v>
      </c>
      <c r="D1470" s="6" t="s">
        <v>1537</v>
      </c>
      <c r="E1470" s="6" t="s">
        <v>2418</v>
      </c>
      <c r="F1470" s="7">
        <f t="shared" si="26"/>
        <v>9</v>
      </c>
      <c r="G1470" s="8">
        <v>2250</v>
      </c>
    </row>
    <row r="1471" spans="1:7" ht="16.5" x14ac:dyDescent="0.25">
      <c r="A1471" s="4" t="s">
        <v>2419</v>
      </c>
      <c r="B1471" s="5" t="s">
        <v>2383</v>
      </c>
      <c r="C1471" s="6" t="s">
        <v>794</v>
      </c>
      <c r="D1471" s="6" t="s">
        <v>2420</v>
      </c>
      <c r="E1471" s="6" t="s">
        <v>539</v>
      </c>
      <c r="F1471" s="7">
        <f t="shared" si="26"/>
        <v>20</v>
      </c>
      <c r="G1471" s="8">
        <v>5000</v>
      </c>
    </row>
    <row r="1472" spans="1:7" ht="16.5" x14ac:dyDescent="0.25">
      <c r="A1472" s="4" t="s">
        <v>2421</v>
      </c>
      <c r="B1472" s="5" t="s">
        <v>2383</v>
      </c>
      <c r="C1472" s="6" t="s">
        <v>794</v>
      </c>
      <c r="D1472" s="6" t="s">
        <v>2420</v>
      </c>
      <c r="E1472" s="6" t="s">
        <v>2422</v>
      </c>
      <c r="F1472" s="7">
        <f t="shared" si="26"/>
        <v>9</v>
      </c>
      <c r="G1472" s="8">
        <v>2250</v>
      </c>
    </row>
    <row r="1473" spans="1:7" ht="16.5" x14ac:dyDescent="0.25">
      <c r="A1473" s="4" t="s">
        <v>2423</v>
      </c>
      <c r="B1473" s="5" t="s">
        <v>2383</v>
      </c>
      <c r="C1473" s="6" t="s">
        <v>140</v>
      </c>
      <c r="D1473" s="6" t="s">
        <v>162</v>
      </c>
      <c r="E1473" s="6" t="s">
        <v>228</v>
      </c>
      <c r="F1473" s="7">
        <f t="shared" si="26"/>
        <v>9</v>
      </c>
      <c r="G1473" s="8">
        <v>2250</v>
      </c>
    </row>
    <row r="1474" spans="1:7" ht="16.5" x14ac:dyDescent="0.25">
      <c r="A1474" s="4" t="s">
        <v>2424</v>
      </c>
      <c r="B1474" s="5" t="s">
        <v>2383</v>
      </c>
      <c r="C1474" s="6" t="s">
        <v>175</v>
      </c>
      <c r="D1474" s="6" t="s">
        <v>2425</v>
      </c>
      <c r="E1474" s="6" t="s">
        <v>365</v>
      </c>
      <c r="F1474" s="7">
        <f t="shared" si="26"/>
        <v>15</v>
      </c>
      <c r="G1474" s="8">
        <v>3750</v>
      </c>
    </row>
    <row r="1475" spans="1:7" ht="16.5" x14ac:dyDescent="0.25">
      <c r="A1475" s="4" t="s">
        <v>2426</v>
      </c>
      <c r="B1475" s="5" t="s">
        <v>2383</v>
      </c>
      <c r="C1475" s="6" t="s">
        <v>59</v>
      </c>
      <c r="D1475" s="6" t="s">
        <v>405</v>
      </c>
      <c r="E1475" s="6" t="s">
        <v>2427</v>
      </c>
      <c r="F1475" s="7">
        <f t="shared" si="26"/>
        <v>15</v>
      </c>
      <c r="G1475" s="8">
        <v>3750</v>
      </c>
    </row>
    <row r="1476" spans="1:7" ht="16.5" x14ac:dyDescent="0.25">
      <c r="A1476" s="4" t="s">
        <v>2428</v>
      </c>
      <c r="B1476" s="5" t="s">
        <v>2383</v>
      </c>
      <c r="C1476" s="6" t="s">
        <v>162</v>
      </c>
      <c r="D1476" s="6" t="s">
        <v>230</v>
      </c>
      <c r="E1476" s="6" t="s">
        <v>507</v>
      </c>
      <c r="F1476" s="7">
        <f t="shared" si="26"/>
        <v>20</v>
      </c>
      <c r="G1476" s="8">
        <v>5000</v>
      </c>
    </row>
    <row r="1477" spans="1:7" ht="16.5" x14ac:dyDescent="0.25">
      <c r="A1477" s="4" t="s">
        <v>2429</v>
      </c>
      <c r="B1477" s="5" t="s">
        <v>2383</v>
      </c>
      <c r="C1477" s="6" t="s">
        <v>47</v>
      </c>
      <c r="D1477" s="6" t="s">
        <v>27</v>
      </c>
      <c r="E1477" s="6" t="s">
        <v>2430</v>
      </c>
      <c r="F1477" s="7">
        <f t="shared" si="26"/>
        <v>7</v>
      </c>
      <c r="G1477" s="8">
        <v>1750</v>
      </c>
    </row>
    <row r="1478" spans="1:7" ht="16.5" x14ac:dyDescent="0.25">
      <c r="A1478" s="4" t="s">
        <v>2431</v>
      </c>
      <c r="B1478" s="5" t="s">
        <v>2383</v>
      </c>
      <c r="C1478" s="6" t="s">
        <v>28</v>
      </c>
      <c r="D1478" s="6" t="s">
        <v>252</v>
      </c>
      <c r="E1478" s="6" t="s">
        <v>2432</v>
      </c>
      <c r="F1478" s="7">
        <f t="shared" si="26"/>
        <v>20</v>
      </c>
      <c r="G1478" s="8">
        <v>5000</v>
      </c>
    </row>
    <row r="1479" spans="1:7" ht="16.5" x14ac:dyDescent="0.25">
      <c r="A1479" s="4" t="s">
        <v>2433</v>
      </c>
      <c r="B1479" s="5" t="s">
        <v>2383</v>
      </c>
      <c r="C1479" s="6" t="s">
        <v>27</v>
      </c>
      <c r="D1479" s="6" t="s">
        <v>2434</v>
      </c>
      <c r="E1479" s="6" t="s">
        <v>2435</v>
      </c>
      <c r="F1479" s="7">
        <f t="shared" si="26"/>
        <v>6</v>
      </c>
      <c r="G1479" s="8">
        <v>1500</v>
      </c>
    </row>
    <row r="1480" spans="1:7" ht="16.5" x14ac:dyDescent="0.25">
      <c r="A1480" s="4" t="s">
        <v>2436</v>
      </c>
      <c r="B1480" s="5" t="s">
        <v>2383</v>
      </c>
      <c r="C1480" s="6" t="s">
        <v>597</v>
      </c>
      <c r="D1480" s="6" t="s">
        <v>28</v>
      </c>
      <c r="E1480" s="6" t="s">
        <v>387</v>
      </c>
      <c r="F1480" s="7">
        <f t="shared" si="26"/>
        <v>15</v>
      </c>
      <c r="G1480" s="8">
        <v>3750</v>
      </c>
    </row>
    <row r="1481" spans="1:7" ht="16.5" x14ac:dyDescent="0.25">
      <c r="A1481" s="4" t="s">
        <v>2437</v>
      </c>
      <c r="B1481" s="5" t="s">
        <v>2383</v>
      </c>
      <c r="C1481" s="6" t="s">
        <v>522</v>
      </c>
      <c r="D1481" s="6" t="s">
        <v>169</v>
      </c>
      <c r="E1481" s="6" t="s">
        <v>2438</v>
      </c>
      <c r="F1481" s="7">
        <f t="shared" si="26"/>
        <v>15</v>
      </c>
      <c r="G1481" s="8">
        <v>3750</v>
      </c>
    </row>
    <row r="1482" spans="1:7" ht="16.5" x14ac:dyDescent="0.25">
      <c r="A1482" s="4" t="s">
        <v>2439</v>
      </c>
      <c r="B1482" s="5" t="s">
        <v>2383</v>
      </c>
      <c r="C1482" s="6" t="s">
        <v>165</v>
      </c>
      <c r="D1482" s="6" t="s">
        <v>199</v>
      </c>
      <c r="E1482" s="6" t="s">
        <v>163</v>
      </c>
      <c r="F1482" s="7">
        <f t="shared" si="26"/>
        <v>15</v>
      </c>
      <c r="G1482" s="8">
        <v>3750</v>
      </c>
    </row>
    <row r="1483" spans="1:7" ht="16.5" x14ac:dyDescent="0.25">
      <c r="A1483" s="4" t="s">
        <v>2440</v>
      </c>
      <c r="B1483" s="5" t="s">
        <v>2383</v>
      </c>
      <c r="C1483" s="6" t="s">
        <v>175</v>
      </c>
      <c r="D1483" s="6" t="s">
        <v>1890</v>
      </c>
      <c r="E1483" s="6" t="s">
        <v>602</v>
      </c>
      <c r="F1483" s="7">
        <f t="shared" si="26"/>
        <v>20</v>
      </c>
      <c r="G1483" s="8">
        <v>5000</v>
      </c>
    </row>
    <row r="1484" spans="1:7" ht="16.5" x14ac:dyDescent="0.25">
      <c r="A1484" s="4" t="s">
        <v>2441</v>
      </c>
      <c r="B1484" s="5" t="s">
        <v>2383</v>
      </c>
      <c r="C1484" s="6" t="s">
        <v>175</v>
      </c>
      <c r="D1484" s="6" t="s">
        <v>273</v>
      </c>
      <c r="E1484" s="6" t="s">
        <v>259</v>
      </c>
      <c r="F1484" s="7">
        <f t="shared" si="26"/>
        <v>20</v>
      </c>
      <c r="G1484" s="8">
        <v>5000</v>
      </c>
    </row>
    <row r="1485" spans="1:7" ht="16.5" x14ac:dyDescent="0.25">
      <c r="A1485" s="4" t="s">
        <v>2442</v>
      </c>
      <c r="B1485" s="5" t="s">
        <v>2383</v>
      </c>
      <c r="C1485" s="6" t="s">
        <v>922</v>
      </c>
      <c r="D1485" s="6" t="s">
        <v>59</v>
      </c>
      <c r="E1485" s="6" t="s">
        <v>2443</v>
      </c>
      <c r="F1485" s="7">
        <f t="shared" si="26"/>
        <v>15</v>
      </c>
      <c r="G1485" s="8">
        <v>3750</v>
      </c>
    </row>
    <row r="1486" spans="1:7" ht="16.5" x14ac:dyDescent="0.25">
      <c r="A1486" s="4" t="s">
        <v>2444</v>
      </c>
      <c r="B1486" s="5" t="s">
        <v>2383</v>
      </c>
      <c r="C1486" s="6" t="s">
        <v>424</v>
      </c>
      <c r="D1486" s="6" t="s">
        <v>46</v>
      </c>
      <c r="E1486" s="6" t="s">
        <v>42</v>
      </c>
      <c r="F1486" s="7">
        <f t="shared" si="26"/>
        <v>20</v>
      </c>
      <c r="G1486" s="8">
        <v>5000</v>
      </c>
    </row>
    <row r="1487" spans="1:7" ht="16.5" x14ac:dyDescent="0.25">
      <c r="A1487" s="4" t="s">
        <v>2445</v>
      </c>
      <c r="B1487" s="5" t="s">
        <v>2383</v>
      </c>
      <c r="C1487" s="6" t="s">
        <v>2446</v>
      </c>
      <c r="D1487" s="6" t="s">
        <v>292</v>
      </c>
      <c r="E1487" s="6" t="s">
        <v>2447</v>
      </c>
      <c r="F1487" s="7">
        <f t="shared" si="26"/>
        <v>10</v>
      </c>
      <c r="G1487" s="8">
        <v>2500</v>
      </c>
    </row>
    <row r="1488" spans="1:7" ht="16.5" x14ac:dyDescent="0.25">
      <c r="A1488" s="4" t="s">
        <v>2448</v>
      </c>
      <c r="B1488" s="5" t="s">
        <v>2383</v>
      </c>
      <c r="C1488" s="6" t="s">
        <v>1796</v>
      </c>
      <c r="D1488" s="6" t="s">
        <v>98</v>
      </c>
      <c r="E1488" s="6" t="s">
        <v>1417</v>
      </c>
      <c r="F1488" s="7">
        <f t="shared" si="26"/>
        <v>15</v>
      </c>
      <c r="G1488" s="8">
        <v>3750</v>
      </c>
    </row>
    <row r="1489" spans="1:7" ht="16.5" x14ac:dyDescent="0.25">
      <c r="A1489" s="4" t="s">
        <v>2449</v>
      </c>
      <c r="B1489" s="5" t="s">
        <v>2383</v>
      </c>
      <c r="C1489" s="6" t="s">
        <v>2450</v>
      </c>
      <c r="D1489" s="6" t="s">
        <v>76</v>
      </c>
      <c r="E1489" s="6" t="s">
        <v>1417</v>
      </c>
      <c r="F1489" s="7">
        <f t="shared" si="26"/>
        <v>20</v>
      </c>
      <c r="G1489" s="8">
        <v>5000</v>
      </c>
    </row>
    <row r="1490" spans="1:7" ht="16.5" x14ac:dyDescent="0.25">
      <c r="A1490" s="4" t="s">
        <v>2451</v>
      </c>
      <c r="B1490" s="5" t="s">
        <v>2383</v>
      </c>
      <c r="C1490" s="6" t="s">
        <v>323</v>
      </c>
      <c r="D1490" s="6" t="s">
        <v>28</v>
      </c>
      <c r="E1490" s="6" t="s">
        <v>2452</v>
      </c>
      <c r="F1490" s="7">
        <f t="shared" si="26"/>
        <v>20</v>
      </c>
      <c r="G1490" s="8">
        <v>5000</v>
      </c>
    </row>
    <row r="1491" spans="1:7" ht="16.5" x14ac:dyDescent="0.25">
      <c r="A1491" s="4" t="s">
        <v>2453</v>
      </c>
      <c r="B1491" s="5" t="s">
        <v>2383</v>
      </c>
      <c r="C1491" s="6" t="s">
        <v>450</v>
      </c>
      <c r="D1491" s="6" t="s">
        <v>37</v>
      </c>
      <c r="E1491" s="6" t="s">
        <v>35</v>
      </c>
      <c r="F1491" s="7">
        <f t="shared" si="26"/>
        <v>6</v>
      </c>
      <c r="G1491" s="8">
        <v>1500</v>
      </c>
    </row>
    <row r="1492" spans="1:7" ht="16.5" x14ac:dyDescent="0.25">
      <c r="A1492" s="4" t="s">
        <v>2454</v>
      </c>
      <c r="B1492" s="5" t="s">
        <v>2383</v>
      </c>
      <c r="C1492" s="6" t="s">
        <v>223</v>
      </c>
      <c r="D1492" s="6" t="s">
        <v>59</v>
      </c>
      <c r="E1492" s="6" t="s">
        <v>2455</v>
      </c>
      <c r="F1492" s="7">
        <f t="shared" si="26"/>
        <v>10</v>
      </c>
      <c r="G1492" s="8">
        <v>2500</v>
      </c>
    </row>
    <row r="1493" spans="1:7" ht="16.5" x14ac:dyDescent="0.25">
      <c r="A1493" s="4" t="s">
        <v>2456</v>
      </c>
      <c r="B1493" s="5" t="s">
        <v>2383</v>
      </c>
      <c r="C1493" s="6" t="s">
        <v>554</v>
      </c>
      <c r="D1493" s="6" t="s">
        <v>1330</v>
      </c>
      <c r="E1493" s="6" t="s">
        <v>2457</v>
      </c>
      <c r="F1493" s="7">
        <f t="shared" si="26"/>
        <v>9</v>
      </c>
      <c r="G1493" s="8">
        <v>2250</v>
      </c>
    </row>
    <row r="1494" spans="1:7" ht="16.5" x14ac:dyDescent="0.25">
      <c r="A1494" s="4" t="s">
        <v>2458</v>
      </c>
      <c r="B1494" s="5" t="s">
        <v>2383</v>
      </c>
      <c r="C1494" s="6" t="s">
        <v>140</v>
      </c>
      <c r="D1494" s="6" t="s">
        <v>179</v>
      </c>
      <c r="E1494" s="6" t="s">
        <v>2459</v>
      </c>
      <c r="F1494" s="7">
        <f t="shared" si="26"/>
        <v>20</v>
      </c>
      <c r="G1494" s="8">
        <v>5000</v>
      </c>
    </row>
    <row r="1495" spans="1:7" ht="16.5" x14ac:dyDescent="0.25">
      <c r="A1495" s="4" t="s">
        <v>2460</v>
      </c>
      <c r="B1495" s="5" t="s">
        <v>2383</v>
      </c>
      <c r="C1495" s="6" t="s">
        <v>179</v>
      </c>
      <c r="D1495" s="6" t="s">
        <v>1614</v>
      </c>
      <c r="E1495" s="6" t="s">
        <v>2461</v>
      </c>
      <c r="F1495" s="7">
        <f t="shared" si="26"/>
        <v>10</v>
      </c>
      <c r="G1495" s="8">
        <v>2500</v>
      </c>
    </row>
    <row r="1496" spans="1:7" ht="16.5" x14ac:dyDescent="0.25">
      <c r="A1496" s="4" t="s">
        <v>2462</v>
      </c>
      <c r="B1496" s="5" t="s">
        <v>2383</v>
      </c>
      <c r="C1496" s="6" t="s">
        <v>46</v>
      </c>
      <c r="D1496" s="6" t="s">
        <v>375</v>
      </c>
      <c r="E1496" s="6" t="s">
        <v>2463</v>
      </c>
      <c r="F1496" s="7">
        <f t="shared" si="26"/>
        <v>20</v>
      </c>
      <c r="G1496" s="8">
        <v>5000</v>
      </c>
    </row>
    <row r="1497" spans="1:7" ht="16.5" x14ac:dyDescent="0.25">
      <c r="A1497" s="4" t="s">
        <v>2464</v>
      </c>
      <c r="B1497" s="5" t="s">
        <v>2383</v>
      </c>
      <c r="C1497" s="6" t="s">
        <v>175</v>
      </c>
      <c r="D1497" s="6" t="s">
        <v>2425</v>
      </c>
      <c r="E1497" s="6" t="s">
        <v>2465</v>
      </c>
      <c r="F1497" s="7">
        <f t="shared" si="26"/>
        <v>20</v>
      </c>
      <c r="G1497" s="8">
        <v>5000</v>
      </c>
    </row>
    <row r="1498" spans="1:7" ht="16.5" x14ac:dyDescent="0.25">
      <c r="A1498" s="4" t="s">
        <v>2466</v>
      </c>
      <c r="B1498" s="5" t="s">
        <v>2383</v>
      </c>
      <c r="C1498" s="6" t="s">
        <v>162</v>
      </c>
      <c r="D1498" s="6" t="s">
        <v>175</v>
      </c>
      <c r="E1498" s="6" t="s">
        <v>598</v>
      </c>
      <c r="F1498" s="7">
        <f t="shared" si="26"/>
        <v>7</v>
      </c>
      <c r="G1498" s="8">
        <v>1750</v>
      </c>
    </row>
    <row r="1499" spans="1:7" ht="16.5" x14ac:dyDescent="0.25">
      <c r="A1499" s="4" t="s">
        <v>2467</v>
      </c>
      <c r="B1499" s="5" t="s">
        <v>2383</v>
      </c>
      <c r="C1499" s="6" t="s">
        <v>273</v>
      </c>
      <c r="D1499" s="6" t="s">
        <v>975</v>
      </c>
      <c r="E1499" s="6" t="s">
        <v>680</v>
      </c>
      <c r="F1499" s="7">
        <f t="shared" si="26"/>
        <v>15</v>
      </c>
      <c r="G1499" s="8">
        <v>3750</v>
      </c>
    </row>
    <row r="1500" spans="1:7" ht="16.5" x14ac:dyDescent="0.25">
      <c r="A1500" s="4" t="s">
        <v>2468</v>
      </c>
      <c r="B1500" s="5" t="s">
        <v>2383</v>
      </c>
      <c r="C1500" s="6" t="s">
        <v>59</v>
      </c>
      <c r="D1500" s="6" t="s">
        <v>626</v>
      </c>
      <c r="E1500" s="6" t="s">
        <v>146</v>
      </c>
      <c r="F1500" s="7">
        <f t="shared" si="26"/>
        <v>10</v>
      </c>
      <c r="G1500" s="8">
        <v>2500</v>
      </c>
    </row>
    <row r="1501" spans="1:7" ht="16.5" x14ac:dyDescent="0.25">
      <c r="A1501" s="4" t="s">
        <v>2469</v>
      </c>
      <c r="B1501" s="5" t="s">
        <v>2383</v>
      </c>
      <c r="C1501" s="6" t="s">
        <v>37</v>
      </c>
      <c r="D1501" s="6" t="s">
        <v>245</v>
      </c>
      <c r="E1501" s="6" t="s">
        <v>2470</v>
      </c>
      <c r="F1501" s="7">
        <f t="shared" si="26"/>
        <v>20</v>
      </c>
      <c r="G1501" s="8">
        <v>5000</v>
      </c>
    </row>
    <row r="1502" spans="1:7" ht="16.5" x14ac:dyDescent="0.25">
      <c r="A1502" s="4" t="s">
        <v>2471</v>
      </c>
      <c r="B1502" s="5" t="s">
        <v>2383</v>
      </c>
      <c r="C1502" s="6" t="s">
        <v>21</v>
      </c>
      <c r="D1502" s="6" t="s">
        <v>276</v>
      </c>
      <c r="E1502" s="6" t="s">
        <v>2472</v>
      </c>
      <c r="F1502" s="7">
        <f t="shared" si="26"/>
        <v>20</v>
      </c>
      <c r="G1502" s="8">
        <v>5000</v>
      </c>
    </row>
    <row r="1503" spans="1:7" ht="16.5" x14ac:dyDescent="0.25">
      <c r="A1503" s="4" t="s">
        <v>2473</v>
      </c>
      <c r="B1503" s="5" t="s">
        <v>2383</v>
      </c>
      <c r="C1503" s="6" t="s">
        <v>2474</v>
      </c>
      <c r="D1503" s="6" t="s">
        <v>169</v>
      </c>
      <c r="E1503" s="6" t="s">
        <v>228</v>
      </c>
      <c r="F1503" s="7">
        <f t="shared" si="26"/>
        <v>20</v>
      </c>
      <c r="G1503" s="8">
        <v>5000</v>
      </c>
    </row>
    <row r="1504" spans="1:7" ht="16.5" x14ac:dyDescent="0.25">
      <c r="A1504" s="4" t="s">
        <v>2475</v>
      </c>
      <c r="B1504" s="5" t="s">
        <v>2383</v>
      </c>
      <c r="C1504" s="6" t="s">
        <v>59</v>
      </c>
      <c r="D1504" s="6" t="s">
        <v>59</v>
      </c>
      <c r="E1504" s="6" t="s">
        <v>2476</v>
      </c>
      <c r="F1504" s="7">
        <f t="shared" si="26"/>
        <v>15</v>
      </c>
      <c r="G1504" s="8">
        <v>3750</v>
      </c>
    </row>
    <row r="1505" spans="1:7" ht="16.5" x14ac:dyDescent="0.25">
      <c r="A1505" s="4" t="s">
        <v>2477</v>
      </c>
      <c r="B1505" s="5" t="s">
        <v>2383</v>
      </c>
      <c r="C1505" s="6" t="s">
        <v>162</v>
      </c>
      <c r="D1505" s="6" t="s">
        <v>230</v>
      </c>
      <c r="E1505" s="6" t="s">
        <v>2478</v>
      </c>
      <c r="F1505" s="7">
        <f t="shared" si="26"/>
        <v>9</v>
      </c>
      <c r="G1505" s="8">
        <v>2250</v>
      </c>
    </row>
    <row r="1506" spans="1:7" ht="16.5" x14ac:dyDescent="0.25">
      <c r="A1506" s="4" t="s">
        <v>2479</v>
      </c>
      <c r="B1506" s="5" t="s">
        <v>2383</v>
      </c>
      <c r="C1506" s="6" t="s">
        <v>175</v>
      </c>
      <c r="D1506" s="6" t="s">
        <v>2480</v>
      </c>
      <c r="E1506" s="6" t="s">
        <v>228</v>
      </c>
      <c r="F1506" s="7">
        <f t="shared" si="26"/>
        <v>20</v>
      </c>
      <c r="G1506" s="8">
        <v>5000</v>
      </c>
    </row>
    <row r="1507" spans="1:7" ht="16.5" x14ac:dyDescent="0.25">
      <c r="A1507" s="4" t="s">
        <v>2481</v>
      </c>
      <c r="B1507" s="5" t="s">
        <v>2383</v>
      </c>
      <c r="C1507" s="6" t="s">
        <v>189</v>
      </c>
      <c r="D1507" s="6" t="s">
        <v>175</v>
      </c>
      <c r="E1507" s="6" t="s">
        <v>616</v>
      </c>
      <c r="F1507" s="7">
        <f t="shared" si="26"/>
        <v>15</v>
      </c>
      <c r="G1507" s="8">
        <v>3750</v>
      </c>
    </row>
    <row r="1508" spans="1:7" ht="16.5" x14ac:dyDescent="0.25">
      <c r="A1508" s="4" t="s">
        <v>2482</v>
      </c>
      <c r="B1508" s="5" t="s">
        <v>2383</v>
      </c>
      <c r="C1508" s="6" t="s">
        <v>2420</v>
      </c>
      <c r="D1508" s="6" t="s">
        <v>578</v>
      </c>
      <c r="E1508" s="6" t="s">
        <v>2483</v>
      </c>
      <c r="F1508" s="7">
        <f t="shared" si="26"/>
        <v>20</v>
      </c>
      <c r="G1508" s="8">
        <v>5000</v>
      </c>
    </row>
    <row r="1509" spans="1:7" ht="16.5" x14ac:dyDescent="0.25">
      <c r="A1509" s="4" t="s">
        <v>2484</v>
      </c>
      <c r="B1509" s="5" t="s">
        <v>2383</v>
      </c>
      <c r="C1509" s="6" t="s">
        <v>2485</v>
      </c>
      <c r="D1509" s="6" t="s">
        <v>1240</v>
      </c>
      <c r="E1509" s="6" t="s">
        <v>2486</v>
      </c>
      <c r="F1509" s="7">
        <f t="shared" si="26"/>
        <v>20</v>
      </c>
      <c r="G1509" s="8">
        <v>5000</v>
      </c>
    </row>
    <row r="1510" spans="1:7" ht="16.5" x14ac:dyDescent="0.25">
      <c r="A1510" s="4" t="s">
        <v>2487</v>
      </c>
      <c r="B1510" s="5" t="s">
        <v>2383</v>
      </c>
      <c r="C1510" s="6" t="s">
        <v>162</v>
      </c>
      <c r="D1510" s="6" t="s">
        <v>175</v>
      </c>
      <c r="E1510" s="6" t="s">
        <v>733</v>
      </c>
      <c r="F1510" s="7">
        <f t="shared" si="26"/>
        <v>20</v>
      </c>
      <c r="G1510" s="8">
        <v>5000</v>
      </c>
    </row>
    <row r="1511" spans="1:7" ht="16.5" x14ac:dyDescent="0.25">
      <c r="A1511" s="4" t="s">
        <v>2488</v>
      </c>
      <c r="B1511" s="5" t="s">
        <v>2383</v>
      </c>
      <c r="C1511" s="6" t="s">
        <v>2446</v>
      </c>
      <c r="D1511" s="6" t="s">
        <v>2131</v>
      </c>
      <c r="E1511" s="6" t="s">
        <v>2489</v>
      </c>
      <c r="F1511" s="7">
        <f t="shared" si="26"/>
        <v>20</v>
      </c>
      <c r="G1511" s="8">
        <v>5000</v>
      </c>
    </row>
    <row r="1512" spans="1:7" ht="16.5" x14ac:dyDescent="0.25">
      <c r="A1512" s="4" t="s">
        <v>2490</v>
      </c>
      <c r="B1512" s="5" t="s">
        <v>2383</v>
      </c>
      <c r="C1512" s="6" t="s">
        <v>332</v>
      </c>
      <c r="D1512" s="6" t="s">
        <v>24</v>
      </c>
      <c r="E1512" s="6" t="s">
        <v>2491</v>
      </c>
      <c r="F1512" s="7">
        <f t="shared" si="26"/>
        <v>20</v>
      </c>
      <c r="G1512" s="8">
        <v>5000</v>
      </c>
    </row>
    <row r="1513" spans="1:7" ht="16.5" x14ac:dyDescent="0.25">
      <c r="A1513" s="4" t="s">
        <v>2492</v>
      </c>
      <c r="B1513" s="5" t="s">
        <v>2383</v>
      </c>
      <c r="C1513" s="6" t="s">
        <v>179</v>
      </c>
      <c r="D1513" s="6" t="s">
        <v>1986</v>
      </c>
      <c r="E1513" s="6" t="s">
        <v>240</v>
      </c>
      <c r="F1513" s="7">
        <f t="shared" si="26"/>
        <v>20</v>
      </c>
      <c r="G1513" s="8">
        <v>5000</v>
      </c>
    </row>
    <row r="1514" spans="1:7" ht="16.5" x14ac:dyDescent="0.25">
      <c r="A1514" s="4" t="s">
        <v>2493</v>
      </c>
      <c r="B1514" s="5" t="s">
        <v>2383</v>
      </c>
      <c r="C1514" s="6" t="s">
        <v>450</v>
      </c>
      <c r="D1514" s="6" t="s">
        <v>375</v>
      </c>
      <c r="E1514" s="6" t="s">
        <v>35</v>
      </c>
      <c r="F1514" s="7">
        <f t="shared" si="26"/>
        <v>20</v>
      </c>
      <c r="G1514" s="8">
        <v>5000</v>
      </c>
    </row>
    <row r="1515" spans="1:7" ht="16.5" x14ac:dyDescent="0.25">
      <c r="A1515" s="4" t="s">
        <v>2494</v>
      </c>
      <c r="B1515" s="5" t="s">
        <v>2383</v>
      </c>
      <c r="C1515" s="6" t="s">
        <v>1016</v>
      </c>
      <c r="D1515" s="6" t="s">
        <v>2311</v>
      </c>
      <c r="E1515" s="6" t="s">
        <v>2495</v>
      </c>
      <c r="F1515" s="7">
        <f t="shared" si="26"/>
        <v>15</v>
      </c>
      <c r="G1515" s="8">
        <v>3750</v>
      </c>
    </row>
    <row r="1516" spans="1:7" ht="16.5" x14ac:dyDescent="0.25">
      <c r="A1516" s="4" t="s">
        <v>2496</v>
      </c>
      <c r="B1516" s="5" t="s">
        <v>2383</v>
      </c>
      <c r="C1516" s="6" t="s">
        <v>1007</v>
      </c>
      <c r="D1516" s="6" t="s">
        <v>169</v>
      </c>
      <c r="E1516" s="6" t="s">
        <v>2497</v>
      </c>
      <c r="F1516" s="7">
        <f t="shared" si="26"/>
        <v>9</v>
      </c>
      <c r="G1516" s="8">
        <v>2250</v>
      </c>
    </row>
    <row r="1517" spans="1:7" ht="16.5" x14ac:dyDescent="0.25">
      <c r="A1517" s="4" t="s">
        <v>2498</v>
      </c>
      <c r="B1517" s="5" t="s">
        <v>2383</v>
      </c>
      <c r="C1517" s="6" t="s">
        <v>311</v>
      </c>
      <c r="D1517" s="6" t="s">
        <v>911</v>
      </c>
      <c r="E1517" s="6" t="s">
        <v>2499</v>
      </c>
      <c r="F1517" s="7">
        <f t="shared" si="26"/>
        <v>15</v>
      </c>
      <c r="G1517" s="8">
        <v>3750</v>
      </c>
    </row>
    <row r="1518" spans="1:7" ht="16.5" x14ac:dyDescent="0.25">
      <c r="A1518" s="4" t="s">
        <v>2500</v>
      </c>
      <c r="B1518" s="5" t="s">
        <v>2383</v>
      </c>
      <c r="C1518" s="6" t="s">
        <v>372</v>
      </c>
      <c r="D1518" s="6" t="s">
        <v>2501</v>
      </c>
      <c r="E1518" s="6" t="s">
        <v>77</v>
      </c>
      <c r="F1518" s="7">
        <f t="shared" si="26"/>
        <v>20</v>
      </c>
      <c r="G1518" s="8">
        <v>5000</v>
      </c>
    </row>
    <row r="1519" spans="1:7" ht="16.5" x14ac:dyDescent="0.25">
      <c r="A1519" s="4" t="s">
        <v>2502</v>
      </c>
      <c r="B1519" s="5" t="s">
        <v>2383</v>
      </c>
      <c r="C1519" s="6" t="s">
        <v>578</v>
      </c>
      <c r="D1519" s="6" t="s">
        <v>372</v>
      </c>
      <c r="E1519" s="6" t="s">
        <v>460</v>
      </c>
      <c r="F1519" s="7">
        <f t="shared" si="26"/>
        <v>20</v>
      </c>
      <c r="G1519" s="8">
        <v>5000</v>
      </c>
    </row>
    <row r="1520" spans="1:7" ht="16.5" x14ac:dyDescent="0.25">
      <c r="A1520" s="4" t="s">
        <v>2503</v>
      </c>
      <c r="B1520" s="5" t="s">
        <v>2383</v>
      </c>
      <c r="C1520" s="6" t="s">
        <v>2446</v>
      </c>
      <c r="D1520" s="6" t="s">
        <v>2504</v>
      </c>
      <c r="E1520" s="6" t="s">
        <v>2505</v>
      </c>
      <c r="F1520" s="7">
        <f t="shared" si="26"/>
        <v>20</v>
      </c>
      <c r="G1520" s="8">
        <v>5000</v>
      </c>
    </row>
    <row r="1521" spans="1:7" ht="16.5" x14ac:dyDescent="0.25">
      <c r="A1521" s="4" t="s">
        <v>2506</v>
      </c>
      <c r="B1521" s="5" t="s">
        <v>2383</v>
      </c>
      <c r="C1521" s="6" t="s">
        <v>517</v>
      </c>
      <c r="D1521" s="6" t="s">
        <v>50</v>
      </c>
      <c r="E1521" s="6" t="s">
        <v>1954</v>
      </c>
      <c r="F1521" s="7">
        <f t="shared" si="26"/>
        <v>15</v>
      </c>
      <c r="G1521" s="8">
        <v>3750</v>
      </c>
    </row>
    <row r="1522" spans="1:7" ht="16.5" x14ac:dyDescent="0.25">
      <c r="A1522" s="4" t="s">
        <v>2507</v>
      </c>
      <c r="B1522" s="5" t="s">
        <v>2383</v>
      </c>
      <c r="C1522" s="6" t="s">
        <v>1016</v>
      </c>
      <c r="D1522" s="6" t="s">
        <v>652</v>
      </c>
      <c r="E1522" s="6" t="s">
        <v>1730</v>
      </c>
      <c r="F1522" s="7">
        <f t="shared" si="26"/>
        <v>9</v>
      </c>
      <c r="G1522" s="8">
        <v>2250</v>
      </c>
    </row>
    <row r="1523" spans="1:7" ht="16.5" x14ac:dyDescent="0.25">
      <c r="A1523" s="4" t="s">
        <v>2508</v>
      </c>
      <c r="B1523" s="5" t="s">
        <v>2383</v>
      </c>
      <c r="C1523" s="6" t="s">
        <v>59</v>
      </c>
      <c r="D1523" s="6" t="s">
        <v>59</v>
      </c>
      <c r="E1523" s="6" t="s">
        <v>2509</v>
      </c>
      <c r="F1523" s="7">
        <f t="shared" si="26"/>
        <v>15</v>
      </c>
      <c r="G1523" s="8">
        <v>3750</v>
      </c>
    </row>
    <row r="1524" spans="1:7" ht="16.5" x14ac:dyDescent="0.25">
      <c r="A1524" s="4" t="s">
        <v>2510</v>
      </c>
      <c r="B1524" s="5" t="s">
        <v>2383</v>
      </c>
      <c r="C1524" s="6" t="s">
        <v>21</v>
      </c>
      <c r="D1524" s="6" t="s">
        <v>1509</v>
      </c>
      <c r="E1524" s="6" t="s">
        <v>2511</v>
      </c>
      <c r="F1524" s="7">
        <f t="shared" si="26"/>
        <v>6</v>
      </c>
      <c r="G1524" s="8">
        <v>1500</v>
      </c>
    </row>
    <row r="1525" spans="1:7" ht="16.5" x14ac:dyDescent="0.25">
      <c r="A1525" s="4" t="s">
        <v>2512</v>
      </c>
      <c r="B1525" s="5" t="s">
        <v>2383</v>
      </c>
      <c r="C1525" s="6" t="s">
        <v>223</v>
      </c>
      <c r="D1525" s="6" t="s">
        <v>2047</v>
      </c>
      <c r="E1525" s="6" t="s">
        <v>29</v>
      </c>
      <c r="F1525" s="7">
        <f t="shared" si="26"/>
        <v>10</v>
      </c>
      <c r="G1525" s="8">
        <v>2500</v>
      </c>
    </row>
    <row r="1526" spans="1:7" ht="16.5" x14ac:dyDescent="0.25">
      <c r="A1526" s="4" t="s">
        <v>2513</v>
      </c>
      <c r="B1526" s="5" t="s">
        <v>2383</v>
      </c>
      <c r="C1526" s="6" t="s">
        <v>27</v>
      </c>
      <c r="D1526" s="6" t="s">
        <v>2514</v>
      </c>
      <c r="E1526" s="6" t="s">
        <v>81</v>
      </c>
      <c r="F1526" s="7">
        <f t="shared" si="26"/>
        <v>15</v>
      </c>
      <c r="G1526" s="8">
        <v>3750</v>
      </c>
    </row>
    <row r="1527" spans="1:7" ht="16.5" x14ac:dyDescent="0.25">
      <c r="A1527" s="4" t="s">
        <v>2515</v>
      </c>
      <c r="B1527" s="5" t="s">
        <v>2383</v>
      </c>
      <c r="C1527" s="6" t="s">
        <v>323</v>
      </c>
      <c r="D1527" s="6" t="s">
        <v>47</v>
      </c>
      <c r="E1527" s="6" t="s">
        <v>2516</v>
      </c>
      <c r="F1527" s="7">
        <f t="shared" si="26"/>
        <v>15</v>
      </c>
      <c r="G1527" s="8">
        <v>3750</v>
      </c>
    </row>
    <row r="1528" spans="1:7" ht="16.5" x14ac:dyDescent="0.25">
      <c r="A1528" s="4" t="s">
        <v>2517</v>
      </c>
      <c r="B1528" s="5" t="s">
        <v>2383</v>
      </c>
      <c r="C1528" s="6" t="s">
        <v>162</v>
      </c>
      <c r="D1528" s="6" t="s">
        <v>175</v>
      </c>
      <c r="E1528" s="6" t="s">
        <v>799</v>
      </c>
      <c r="F1528" s="7">
        <f t="shared" ref="F1528:F1591" si="27">G1528/250</f>
        <v>6</v>
      </c>
      <c r="G1528" s="8">
        <v>1500</v>
      </c>
    </row>
    <row r="1529" spans="1:7" ht="16.5" x14ac:dyDescent="0.25">
      <c r="A1529" s="4" t="s">
        <v>2518</v>
      </c>
      <c r="B1529" s="5" t="s">
        <v>2383</v>
      </c>
      <c r="C1529" s="6" t="s">
        <v>2446</v>
      </c>
      <c r="D1529" s="6" t="s">
        <v>162</v>
      </c>
      <c r="E1529" s="6" t="s">
        <v>2519</v>
      </c>
      <c r="F1529" s="7">
        <f t="shared" si="27"/>
        <v>10</v>
      </c>
      <c r="G1529" s="8">
        <v>2500</v>
      </c>
    </row>
    <row r="1530" spans="1:7" ht="16.5" x14ac:dyDescent="0.25">
      <c r="A1530" s="4" t="s">
        <v>2520</v>
      </c>
      <c r="B1530" s="5" t="s">
        <v>2383</v>
      </c>
      <c r="C1530" s="6" t="s">
        <v>273</v>
      </c>
      <c r="D1530" s="6" t="s">
        <v>975</v>
      </c>
      <c r="E1530" s="6" t="s">
        <v>926</v>
      </c>
      <c r="F1530" s="7">
        <f t="shared" si="27"/>
        <v>20</v>
      </c>
      <c r="G1530" s="8">
        <v>5000</v>
      </c>
    </row>
    <row r="1531" spans="1:7" ht="16.5" x14ac:dyDescent="0.25">
      <c r="A1531" s="4" t="s">
        <v>2521</v>
      </c>
      <c r="B1531" s="5" t="s">
        <v>2383</v>
      </c>
      <c r="C1531" s="6" t="s">
        <v>59</v>
      </c>
      <c r="D1531" s="6" t="s">
        <v>424</v>
      </c>
      <c r="E1531" s="6" t="s">
        <v>283</v>
      </c>
      <c r="F1531" s="7">
        <f t="shared" si="27"/>
        <v>20</v>
      </c>
      <c r="G1531" s="8">
        <v>5000</v>
      </c>
    </row>
    <row r="1532" spans="1:7" ht="16.5" x14ac:dyDescent="0.25">
      <c r="A1532" s="4" t="s">
        <v>2522</v>
      </c>
      <c r="B1532" s="5" t="s">
        <v>2383</v>
      </c>
      <c r="C1532" s="6" t="s">
        <v>37</v>
      </c>
      <c r="D1532" s="6" t="s">
        <v>1904</v>
      </c>
      <c r="E1532" s="6" t="s">
        <v>2523</v>
      </c>
      <c r="F1532" s="7">
        <f t="shared" si="27"/>
        <v>4</v>
      </c>
      <c r="G1532" s="8">
        <v>1000</v>
      </c>
    </row>
    <row r="1533" spans="1:7" ht="16.5" x14ac:dyDescent="0.25">
      <c r="A1533" s="4" t="s">
        <v>2524</v>
      </c>
      <c r="B1533" s="5" t="s">
        <v>2383</v>
      </c>
      <c r="C1533" s="6" t="s">
        <v>2446</v>
      </c>
      <c r="D1533" s="6" t="s">
        <v>112</v>
      </c>
      <c r="E1533" s="6" t="s">
        <v>1486</v>
      </c>
      <c r="F1533" s="7">
        <f t="shared" si="27"/>
        <v>20</v>
      </c>
      <c r="G1533" s="8">
        <v>5000</v>
      </c>
    </row>
    <row r="1534" spans="1:7" ht="16.5" x14ac:dyDescent="0.25">
      <c r="A1534" s="4" t="s">
        <v>2525</v>
      </c>
      <c r="B1534" s="5" t="s">
        <v>2383</v>
      </c>
      <c r="C1534" s="6" t="s">
        <v>1796</v>
      </c>
      <c r="D1534" s="6" t="s">
        <v>561</v>
      </c>
      <c r="E1534" s="6" t="s">
        <v>1401</v>
      </c>
      <c r="F1534" s="7">
        <f t="shared" si="27"/>
        <v>20</v>
      </c>
      <c r="G1534" s="8">
        <v>5000</v>
      </c>
    </row>
    <row r="1535" spans="1:7" ht="16.5" x14ac:dyDescent="0.25">
      <c r="A1535" s="4" t="s">
        <v>2526</v>
      </c>
      <c r="B1535" s="5" t="s">
        <v>2383</v>
      </c>
      <c r="C1535" s="6" t="s">
        <v>165</v>
      </c>
      <c r="D1535" s="6" t="s">
        <v>626</v>
      </c>
      <c r="E1535" s="6" t="s">
        <v>849</v>
      </c>
      <c r="F1535" s="7">
        <f t="shared" si="27"/>
        <v>20</v>
      </c>
      <c r="G1535" s="8">
        <v>5000</v>
      </c>
    </row>
    <row r="1536" spans="1:7" ht="16.5" x14ac:dyDescent="0.25">
      <c r="A1536" s="4" t="s">
        <v>2527</v>
      </c>
      <c r="B1536" s="5" t="s">
        <v>2383</v>
      </c>
      <c r="C1536" s="6" t="s">
        <v>112</v>
      </c>
      <c r="D1536" s="6" t="s">
        <v>21</v>
      </c>
      <c r="E1536" s="6" t="s">
        <v>81</v>
      </c>
      <c r="F1536" s="7">
        <f t="shared" si="27"/>
        <v>9</v>
      </c>
      <c r="G1536" s="8">
        <v>2250</v>
      </c>
    </row>
    <row r="1537" spans="1:7" ht="16.5" x14ac:dyDescent="0.25">
      <c r="A1537" s="4" t="s">
        <v>2528</v>
      </c>
      <c r="B1537" s="5" t="s">
        <v>2383</v>
      </c>
      <c r="C1537" s="6" t="s">
        <v>841</v>
      </c>
      <c r="D1537" s="6" t="s">
        <v>175</v>
      </c>
      <c r="E1537" s="6" t="s">
        <v>2309</v>
      </c>
      <c r="F1537" s="7">
        <f t="shared" si="27"/>
        <v>9</v>
      </c>
      <c r="G1537" s="8">
        <v>2250</v>
      </c>
    </row>
    <row r="1538" spans="1:7" ht="16.5" x14ac:dyDescent="0.25">
      <c r="A1538" s="4" t="s">
        <v>2529</v>
      </c>
      <c r="B1538" s="5" t="s">
        <v>2383</v>
      </c>
      <c r="C1538" s="6" t="s">
        <v>2446</v>
      </c>
      <c r="D1538" s="6" t="s">
        <v>162</v>
      </c>
      <c r="E1538" s="6" t="s">
        <v>2530</v>
      </c>
      <c r="F1538" s="7">
        <f t="shared" si="27"/>
        <v>9</v>
      </c>
      <c r="G1538" s="8">
        <v>2250</v>
      </c>
    </row>
    <row r="1539" spans="1:7" ht="16.5" x14ac:dyDescent="0.25">
      <c r="A1539" s="4" t="s">
        <v>2531</v>
      </c>
      <c r="B1539" s="5" t="s">
        <v>2383</v>
      </c>
      <c r="C1539" s="6" t="s">
        <v>522</v>
      </c>
      <c r="D1539" s="6" t="s">
        <v>199</v>
      </c>
      <c r="E1539" s="6" t="s">
        <v>2443</v>
      </c>
      <c r="F1539" s="7">
        <f t="shared" si="27"/>
        <v>15</v>
      </c>
      <c r="G1539" s="8">
        <v>3750</v>
      </c>
    </row>
    <row r="1540" spans="1:7" ht="16.5" x14ac:dyDescent="0.25">
      <c r="A1540" s="4" t="s">
        <v>2532</v>
      </c>
      <c r="B1540" s="5" t="s">
        <v>2383</v>
      </c>
      <c r="C1540" s="6" t="s">
        <v>784</v>
      </c>
      <c r="D1540" s="6" t="s">
        <v>37</v>
      </c>
      <c r="E1540" s="6" t="s">
        <v>505</v>
      </c>
      <c r="F1540" s="7">
        <f t="shared" si="27"/>
        <v>15</v>
      </c>
      <c r="G1540" s="8">
        <v>3750</v>
      </c>
    </row>
    <row r="1541" spans="1:7" ht="16.5" x14ac:dyDescent="0.25">
      <c r="A1541" s="4" t="s">
        <v>2533</v>
      </c>
      <c r="B1541" s="5" t="s">
        <v>2383</v>
      </c>
      <c r="C1541" s="6" t="s">
        <v>21</v>
      </c>
      <c r="D1541" s="6" t="s">
        <v>578</v>
      </c>
      <c r="E1541" s="6" t="s">
        <v>2534</v>
      </c>
      <c r="F1541" s="7">
        <f t="shared" si="27"/>
        <v>15</v>
      </c>
      <c r="G1541" s="8">
        <v>3750</v>
      </c>
    </row>
    <row r="1542" spans="1:7" ht="16.5" x14ac:dyDescent="0.25">
      <c r="A1542" s="4" t="s">
        <v>2535</v>
      </c>
      <c r="B1542" s="5" t="s">
        <v>2383</v>
      </c>
      <c r="C1542" s="6" t="s">
        <v>911</v>
      </c>
      <c r="D1542" s="6" t="s">
        <v>1953</v>
      </c>
      <c r="E1542" s="6" t="s">
        <v>285</v>
      </c>
      <c r="F1542" s="7">
        <f t="shared" si="27"/>
        <v>15</v>
      </c>
      <c r="G1542" s="8">
        <v>3750</v>
      </c>
    </row>
    <row r="1543" spans="1:7" ht="16.5" x14ac:dyDescent="0.25">
      <c r="A1543" s="4" t="s">
        <v>2536</v>
      </c>
      <c r="B1543" s="5" t="s">
        <v>2383</v>
      </c>
      <c r="C1543" s="6" t="s">
        <v>372</v>
      </c>
      <c r="D1543" s="6" t="s">
        <v>1302</v>
      </c>
      <c r="E1543" s="6" t="s">
        <v>1907</v>
      </c>
      <c r="F1543" s="7">
        <f t="shared" si="27"/>
        <v>20</v>
      </c>
      <c r="G1543" s="8">
        <v>5000</v>
      </c>
    </row>
    <row r="1544" spans="1:7" ht="16.5" x14ac:dyDescent="0.25">
      <c r="A1544" s="4" t="s">
        <v>2537</v>
      </c>
      <c r="B1544" s="5" t="s">
        <v>2383</v>
      </c>
      <c r="C1544" s="6" t="s">
        <v>59</v>
      </c>
      <c r="D1544" s="6" t="s">
        <v>235</v>
      </c>
      <c r="E1544" s="6" t="s">
        <v>2538</v>
      </c>
      <c r="F1544" s="7">
        <f t="shared" si="27"/>
        <v>20</v>
      </c>
      <c r="G1544" s="8">
        <v>5000</v>
      </c>
    </row>
    <row r="1545" spans="1:7" ht="16.5" x14ac:dyDescent="0.25">
      <c r="A1545" s="4" t="s">
        <v>2539</v>
      </c>
      <c r="B1545" s="5" t="s">
        <v>2383</v>
      </c>
      <c r="C1545" s="6" t="s">
        <v>59</v>
      </c>
      <c r="D1545" s="6" t="s">
        <v>235</v>
      </c>
      <c r="E1545" s="6" t="s">
        <v>1129</v>
      </c>
      <c r="F1545" s="7">
        <f t="shared" si="27"/>
        <v>8</v>
      </c>
      <c r="G1545" s="8">
        <v>2000</v>
      </c>
    </row>
    <row r="1546" spans="1:7" ht="16.5" x14ac:dyDescent="0.25">
      <c r="A1546" s="4" t="s">
        <v>2540</v>
      </c>
      <c r="B1546" s="5" t="s">
        <v>2383</v>
      </c>
      <c r="C1546" s="6" t="s">
        <v>59</v>
      </c>
      <c r="D1546" s="6" t="s">
        <v>424</v>
      </c>
      <c r="E1546" s="6" t="s">
        <v>163</v>
      </c>
      <c r="F1546" s="7">
        <f t="shared" si="27"/>
        <v>20</v>
      </c>
      <c r="G1546" s="8">
        <v>5000</v>
      </c>
    </row>
    <row r="1547" spans="1:7" ht="16.5" x14ac:dyDescent="0.25">
      <c r="A1547" s="4" t="s">
        <v>2541</v>
      </c>
      <c r="B1547" s="5" t="s">
        <v>2383</v>
      </c>
      <c r="C1547" s="6" t="s">
        <v>199</v>
      </c>
      <c r="D1547" s="6" t="s">
        <v>963</v>
      </c>
      <c r="E1547" s="6" t="s">
        <v>917</v>
      </c>
      <c r="F1547" s="7">
        <f t="shared" si="27"/>
        <v>20</v>
      </c>
      <c r="G1547" s="8">
        <v>5000</v>
      </c>
    </row>
    <row r="1548" spans="1:7" ht="16.5" x14ac:dyDescent="0.25">
      <c r="A1548" s="4" t="s">
        <v>2542</v>
      </c>
      <c r="B1548" s="5" t="s">
        <v>2383</v>
      </c>
      <c r="C1548" s="6" t="s">
        <v>223</v>
      </c>
      <c r="D1548" s="6" t="s">
        <v>59</v>
      </c>
      <c r="E1548" s="6" t="s">
        <v>1387</v>
      </c>
      <c r="F1548" s="7">
        <f t="shared" si="27"/>
        <v>12</v>
      </c>
      <c r="G1548" s="8">
        <v>3000</v>
      </c>
    </row>
    <row r="1549" spans="1:7" ht="16.5" x14ac:dyDescent="0.25">
      <c r="A1549" s="4" t="s">
        <v>2543</v>
      </c>
      <c r="B1549" s="5" t="s">
        <v>2383</v>
      </c>
      <c r="C1549" s="6" t="s">
        <v>194</v>
      </c>
      <c r="D1549" s="6" t="s">
        <v>182</v>
      </c>
      <c r="E1549" s="6" t="s">
        <v>2544</v>
      </c>
      <c r="F1549" s="7">
        <f t="shared" si="27"/>
        <v>20</v>
      </c>
      <c r="G1549" s="8">
        <v>5000</v>
      </c>
    </row>
    <row r="1550" spans="1:7" ht="16.5" x14ac:dyDescent="0.25">
      <c r="A1550" s="4" t="s">
        <v>2545</v>
      </c>
      <c r="B1550" s="5" t="s">
        <v>2383</v>
      </c>
      <c r="C1550" s="6" t="s">
        <v>443</v>
      </c>
      <c r="D1550" s="6" t="s">
        <v>759</v>
      </c>
      <c r="E1550" s="6" t="s">
        <v>2546</v>
      </c>
      <c r="F1550" s="7">
        <f t="shared" si="27"/>
        <v>15</v>
      </c>
      <c r="G1550" s="8">
        <v>3750</v>
      </c>
    </row>
    <row r="1551" spans="1:7" ht="16.5" x14ac:dyDescent="0.25">
      <c r="A1551" s="4" t="s">
        <v>2547</v>
      </c>
      <c r="B1551" s="5" t="s">
        <v>2383</v>
      </c>
      <c r="C1551" s="6" t="s">
        <v>1007</v>
      </c>
      <c r="D1551" s="6" t="s">
        <v>37</v>
      </c>
      <c r="E1551" s="6" t="s">
        <v>2548</v>
      </c>
      <c r="F1551" s="7">
        <f t="shared" si="27"/>
        <v>9</v>
      </c>
      <c r="G1551" s="8">
        <v>2250</v>
      </c>
    </row>
    <row r="1552" spans="1:7" ht="16.5" x14ac:dyDescent="0.25">
      <c r="A1552" s="4" t="s">
        <v>2549</v>
      </c>
      <c r="B1552" s="5" t="s">
        <v>2383</v>
      </c>
      <c r="C1552" s="6" t="s">
        <v>137</v>
      </c>
      <c r="D1552" s="6" t="s">
        <v>137</v>
      </c>
      <c r="E1552" s="6" t="s">
        <v>2550</v>
      </c>
      <c r="F1552" s="7">
        <f t="shared" si="27"/>
        <v>15</v>
      </c>
      <c r="G1552" s="8">
        <v>3750</v>
      </c>
    </row>
    <row r="1553" spans="1:7" ht="16.5" x14ac:dyDescent="0.25">
      <c r="A1553" s="4" t="s">
        <v>2551</v>
      </c>
      <c r="B1553" s="5" t="s">
        <v>2383</v>
      </c>
      <c r="C1553" s="6" t="s">
        <v>672</v>
      </c>
      <c r="D1553" s="6" t="s">
        <v>235</v>
      </c>
      <c r="E1553" s="6" t="s">
        <v>2552</v>
      </c>
      <c r="F1553" s="7">
        <f t="shared" si="27"/>
        <v>20</v>
      </c>
      <c r="G1553" s="8">
        <v>5000</v>
      </c>
    </row>
    <row r="1554" spans="1:7" ht="16.5" x14ac:dyDescent="0.25">
      <c r="A1554" s="4" t="s">
        <v>2553</v>
      </c>
      <c r="B1554" s="5" t="s">
        <v>2383</v>
      </c>
      <c r="C1554" s="6" t="s">
        <v>2554</v>
      </c>
      <c r="D1554" s="6" t="s">
        <v>1913</v>
      </c>
      <c r="E1554" s="6" t="s">
        <v>2555</v>
      </c>
      <c r="F1554" s="7">
        <f t="shared" si="27"/>
        <v>20</v>
      </c>
      <c r="G1554" s="8">
        <v>5000</v>
      </c>
    </row>
    <row r="1555" spans="1:7" ht="16.5" x14ac:dyDescent="0.25">
      <c r="A1555" s="4" t="s">
        <v>2556</v>
      </c>
      <c r="B1555" s="5" t="s">
        <v>2383</v>
      </c>
      <c r="C1555" s="6" t="s">
        <v>2131</v>
      </c>
      <c r="D1555" s="6" t="s">
        <v>2557</v>
      </c>
      <c r="E1555" s="6" t="s">
        <v>470</v>
      </c>
      <c r="F1555" s="7">
        <f t="shared" si="27"/>
        <v>9</v>
      </c>
      <c r="G1555" s="8">
        <v>2250</v>
      </c>
    </row>
    <row r="1556" spans="1:7" ht="16.5" x14ac:dyDescent="0.25">
      <c r="A1556" s="4" t="s">
        <v>2558</v>
      </c>
      <c r="B1556" s="5" t="s">
        <v>2383</v>
      </c>
      <c r="C1556" s="6" t="s">
        <v>2131</v>
      </c>
      <c r="D1556" s="6" t="s">
        <v>2557</v>
      </c>
      <c r="E1556" s="6" t="s">
        <v>823</v>
      </c>
      <c r="F1556" s="7">
        <f t="shared" si="27"/>
        <v>9</v>
      </c>
      <c r="G1556" s="8">
        <v>2250</v>
      </c>
    </row>
    <row r="1557" spans="1:7" ht="16.5" x14ac:dyDescent="0.25">
      <c r="A1557" s="4" t="s">
        <v>2559</v>
      </c>
      <c r="B1557" s="5" t="s">
        <v>2383</v>
      </c>
      <c r="C1557" s="6" t="s">
        <v>2557</v>
      </c>
      <c r="D1557" s="6" t="s">
        <v>59</v>
      </c>
      <c r="E1557" s="6" t="s">
        <v>1401</v>
      </c>
      <c r="F1557" s="7">
        <f t="shared" si="27"/>
        <v>9</v>
      </c>
      <c r="G1557" s="8">
        <v>2250</v>
      </c>
    </row>
    <row r="1558" spans="1:7" ht="16.5" x14ac:dyDescent="0.25">
      <c r="A1558" s="4" t="s">
        <v>2560</v>
      </c>
      <c r="B1558" s="5" t="s">
        <v>2383</v>
      </c>
      <c r="C1558" s="6" t="s">
        <v>37</v>
      </c>
      <c r="D1558" s="6" t="s">
        <v>784</v>
      </c>
      <c r="E1558" s="6" t="s">
        <v>2561</v>
      </c>
      <c r="F1558" s="7">
        <f t="shared" si="27"/>
        <v>20</v>
      </c>
      <c r="G1558" s="8">
        <v>5000</v>
      </c>
    </row>
    <row r="1559" spans="1:7" ht="16.5" x14ac:dyDescent="0.25">
      <c r="A1559" s="4" t="s">
        <v>2562</v>
      </c>
      <c r="B1559" s="5" t="s">
        <v>2383</v>
      </c>
      <c r="C1559" s="6" t="s">
        <v>354</v>
      </c>
      <c r="D1559" s="6" t="s">
        <v>2563</v>
      </c>
      <c r="E1559" s="6" t="s">
        <v>2370</v>
      </c>
      <c r="F1559" s="7">
        <f t="shared" si="27"/>
        <v>20</v>
      </c>
      <c r="G1559" s="8">
        <v>5000</v>
      </c>
    </row>
    <row r="1560" spans="1:7" ht="16.5" x14ac:dyDescent="0.25">
      <c r="A1560" s="4" t="s">
        <v>2564</v>
      </c>
      <c r="B1560" s="5" t="s">
        <v>2383</v>
      </c>
      <c r="C1560" s="6" t="s">
        <v>175</v>
      </c>
      <c r="D1560" s="6" t="s">
        <v>1320</v>
      </c>
      <c r="E1560" s="6" t="s">
        <v>1395</v>
      </c>
      <c r="F1560" s="7">
        <f t="shared" si="27"/>
        <v>20</v>
      </c>
      <c r="G1560" s="8">
        <v>5000</v>
      </c>
    </row>
    <row r="1561" spans="1:7" ht="16.5" x14ac:dyDescent="0.25">
      <c r="A1561" s="4" t="s">
        <v>2565</v>
      </c>
      <c r="B1561" s="5" t="s">
        <v>2383</v>
      </c>
      <c r="C1561" s="6" t="s">
        <v>1796</v>
      </c>
      <c r="D1561" s="6" t="s">
        <v>98</v>
      </c>
      <c r="E1561" s="6" t="s">
        <v>2566</v>
      </c>
      <c r="F1561" s="7">
        <f t="shared" si="27"/>
        <v>9</v>
      </c>
      <c r="G1561" s="8">
        <v>2250</v>
      </c>
    </row>
    <row r="1562" spans="1:7" ht="16.5" x14ac:dyDescent="0.25">
      <c r="A1562" s="4" t="s">
        <v>2567</v>
      </c>
      <c r="B1562" s="5" t="s">
        <v>2383</v>
      </c>
      <c r="C1562" s="6" t="s">
        <v>59</v>
      </c>
      <c r="D1562" s="6" t="s">
        <v>2568</v>
      </c>
      <c r="E1562" s="6" t="s">
        <v>173</v>
      </c>
      <c r="F1562" s="7">
        <f t="shared" si="27"/>
        <v>20</v>
      </c>
      <c r="G1562" s="8">
        <v>5000</v>
      </c>
    </row>
    <row r="1563" spans="1:7" ht="16.5" x14ac:dyDescent="0.25">
      <c r="A1563" s="4" t="s">
        <v>2569</v>
      </c>
      <c r="B1563" s="5" t="s">
        <v>2383</v>
      </c>
      <c r="C1563" s="6" t="s">
        <v>165</v>
      </c>
      <c r="D1563" s="6" t="s">
        <v>140</v>
      </c>
      <c r="E1563" s="6" t="s">
        <v>2295</v>
      </c>
      <c r="F1563" s="7">
        <f t="shared" si="27"/>
        <v>5</v>
      </c>
      <c r="G1563" s="8">
        <v>1250</v>
      </c>
    </row>
    <row r="1564" spans="1:7" ht="16.5" x14ac:dyDescent="0.25">
      <c r="A1564" s="4" t="s">
        <v>2570</v>
      </c>
      <c r="B1564" s="5" t="s">
        <v>2383</v>
      </c>
      <c r="C1564" s="6" t="s">
        <v>2571</v>
      </c>
      <c r="D1564" s="6" t="s">
        <v>1622</v>
      </c>
      <c r="E1564" s="6" t="s">
        <v>52</v>
      </c>
      <c r="F1564" s="7">
        <f t="shared" si="27"/>
        <v>20</v>
      </c>
      <c r="G1564" s="8">
        <v>5000</v>
      </c>
    </row>
    <row r="1565" spans="1:7" ht="16.5" x14ac:dyDescent="0.25">
      <c r="A1565" s="4" t="s">
        <v>2572</v>
      </c>
      <c r="B1565" s="5" t="s">
        <v>2383</v>
      </c>
      <c r="C1565" s="6" t="s">
        <v>522</v>
      </c>
      <c r="D1565" s="6" t="s">
        <v>99</v>
      </c>
      <c r="E1565" s="6" t="s">
        <v>2573</v>
      </c>
      <c r="F1565" s="7">
        <f t="shared" si="27"/>
        <v>20</v>
      </c>
      <c r="G1565" s="8">
        <v>5000</v>
      </c>
    </row>
    <row r="1566" spans="1:7" ht="16.5" x14ac:dyDescent="0.25">
      <c r="A1566" s="4" t="s">
        <v>2574</v>
      </c>
      <c r="B1566" s="5" t="s">
        <v>2383</v>
      </c>
      <c r="C1566" s="6" t="s">
        <v>175</v>
      </c>
      <c r="D1566" s="6" t="s">
        <v>12</v>
      </c>
      <c r="E1566" s="6" t="s">
        <v>2575</v>
      </c>
      <c r="F1566" s="7">
        <f t="shared" si="27"/>
        <v>20</v>
      </c>
      <c r="G1566" s="8">
        <v>5000</v>
      </c>
    </row>
    <row r="1567" spans="1:7" ht="16.5" x14ac:dyDescent="0.25">
      <c r="A1567" s="4" t="s">
        <v>2576</v>
      </c>
      <c r="B1567" s="5" t="s">
        <v>2383</v>
      </c>
      <c r="C1567" s="6" t="s">
        <v>2577</v>
      </c>
      <c r="D1567" s="6" t="s">
        <v>2578</v>
      </c>
      <c r="E1567" s="6" t="s">
        <v>441</v>
      </c>
      <c r="F1567" s="7">
        <f t="shared" si="27"/>
        <v>9</v>
      </c>
      <c r="G1567" s="8">
        <v>2250</v>
      </c>
    </row>
    <row r="1568" spans="1:7" ht="16.5" x14ac:dyDescent="0.25">
      <c r="A1568" s="4" t="s">
        <v>2579</v>
      </c>
      <c r="B1568" s="5" t="s">
        <v>2383</v>
      </c>
      <c r="C1568" s="6" t="s">
        <v>28</v>
      </c>
      <c r="D1568" s="6" t="s">
        <v>522</v>
      </c>
      <c r="E1568" s="6" t="s">
        <v>2580</v>
      </c>
      <c r="F1568" s="7">
        <f t="shared" si="27"/>
        <v>20</v>
      </c>
      <c r="G1568" s="8">
        <v>5000</v>
      </c>
    </row>
    <row r="1569" spans="1:7" ht="16.5" x14ac:dyDescent="0.25">
      <c r="A1569" s="4" t="s">
        <v>2581</v>
      </c>
      <c r="B1569" s="5" t="s">
        <v>2383</v>
      </c>
      <c r="C1569" s="6" t="s">
        <v>561</v>
      </c>
      <c r="D1569" s="6" t="s">
        <v>561</v>
      </c>
      <c r="E1569" s="6" t="s">
        <v>1826</v>
      </c>
      <c r="F1569" s="7">
        <f t="shared" si="27"/>
        <v>15</v>
      </c>
      <c r="G1569" s="8">
        <v>3750</v>
      </c>
    </row>
    <row r="1570" spans="1:7" ht="16.5" x14ac:dyDescent="0.25">
      <c r="A1570" s="4" t="s">
        <v>2582</v>
      </c>
      <c r="B1570" s="5" t="s">
        <v>2383</v>
      </c>
      <c r="C1570" s="6" t="s">
        <v>522</v>
      </c>
      <c r="D1570" s="6" t="s">
        <v>1579</v>
      </c>
      <c r="E1570" s="6" t="s">
        <v>233</v>
      </c>
      <c r="F1570" s="7">
        <f t="shared" si="27"/>
        <v>5</v>
      </c>
      <c r="G1570" s="8">
        <v>1250</v>
      </c>
    </row>
    <row r="1571" spans="1:7" ht="16.5" x14ac:dyDescent="0.25">
      <c r="A1571" s="4" t="s">
        <v>2583</v>
      </c>
      <c r="B1571" s="5" t="s">
        <v>2383</v>
      </c>
      <c r="C1571" s="6" t="s">
        <v>12</v>
      </c>
      <c r="D1571" s="6" t="s">
        <v>626</v>
      </c>
      <c r="E1571" s="6" t="s">
        <v>1020</v>
      </c>
      <c r="F1571" s="7">
        <f t="shared" si="27"/>
        <v>7</v>
      </c>
      <c r="G1571" s="8">
        <v>1750</v>
      </c>
    </row>
    <row r="1572" spans="1:7" ht="16.5" x14ac:dyDescent="0.25">
      <c r="A1572" s="4" t="s">
        <v>2584</v>
      </c>
      <c r="B1572" s="5" t="s">
        <v>2383</v>
      </c>
      <c r="C1572" s="6" t="s">
        <v>841</v>
      </c>
      <c r="D1572" s="6" t="s">
        <v>12</v>
      </c>
      <c r="E1572" s="6" t="s">
        <v>810</v>
      </c>
      <c r="F1572" s="7">
        <f t="shared" si="27"/>
        <v>5</v>
      </c>
      <c r="G1572" s="8">
        <v>1250</v>
      </c>
    </row>
    <row r="1573" spans="1:7" ht="16.5" x14ac:dyDescent="0.25">
      <c r="A1573" s="4" t="s">
        <v>2585</v>
      </c>
      <c r="B1573" s="5" t="s">
        <v>2383</v>
      </c>
      <c r="C1573" s="6" t="s">
        <v>59</v>
      </c>
      <c r="D1573" s="6" t="s">
        <v>2586</v>
      </c>
      <c r="E1573" s="6" t="s">
        <v>1120</v>
      </c>
      <c r="F1573" s="7">
        <f t="shared" si="27"/>
        <v>10</v>
      </c>
      <c r="G1573" s="8">
        <v>2500</v>
      </c>
    </row>
    <row r="1574" spans="1:7" ht="16.5" x14ac:dyDescent="0.25">
      <c r="A1574" s="4" t="s">
        <v>2587</v>
      </c>
      <c r="B1574" s="5" t="s">
        <v>2383</v>
      </c>
      <c r="C1574" s="6" t="s">
        <v>1395</v>
      </c>
      <c r="D1574" s="6" t="s">
        <v>59</v>
      </c>
      <c r="E1574" s="6" t="s">
        <v>1059</v>
      </c>
      <c r="F1574" s="7">
        <f t="shared" si="27"/>
        <v>7</v>
      </c>
      <c r="G1574" s="8">
        <v>1750</v>
      </c>
    </row>
    <row r="1575" spans="1:7" ht="16.5" x14ac:dyDescent="0.25">
      <c r="A1575" s="4" t="s">
        <v>2588</v>
      </c>
      <c r="B1575" s="5" t="s">
        <v>2383</v>
      </c>
      <c r="C1575" s="6" t="s">
        <v>273</v>
      </c>
      <c r="D1575" s="6" t="s">
        <v>2413</v>
      </c>
      <c r="E1575" s="6" t="s">
        <v>505</v>
      </c>
      <c r="F1575" s="7">
        <f t="shared" si="27"/>
        <v>20</v>
      </c>
      <c r="G1575" s="8">
        <v>5000</v>
      </c>
    </row>
    <row r="1576" spans="1:7" ht="16.5" x14ac:dyDescent="0.25">
      <c r="A1576" s="4" t="s">
        <v>2589</v>
      </c>
      <c r="B1576" s="5" t="s">
        <v>2383</v>
      </c>
      <c r="C1576" s="6" t="s">
        <v>70</v>
      </c>
      <c r="D1576" s="6" t="s">
        <v>76</v>
      </c>
      <c r="E1576" s="6" t="s">
        <v>2590</v>
      </c>
      <c r="F1576" s="7">
        <f t="shared" si="27"/>
        <v>9</v>
      </c>
      <c r="G1576" s="8">
        <v>2250</v>
      </c>
    </row>
    <row r="1577" spans="1:7" ht="16.5" x14ac:dyDescent="0.25">
      <c r="A1577" s="4" t="s">
        <v>2591</v>
      </c>
      <c r="B1577" s="5" t="s">
        <v>2383</v>
      </c>
      <c r="C1577" s="6" t="s">
        <v>141</v>
      </c>
      <c r="D1577" s="6" t="s">
        <v>21</v>
      </c>
      <c r="E1577" s="6" t="s">
        <v>92</v>
      </c>
      <c r="F1577" s="7">
        <f t="shared" si="27"/>
        <v>9</v>
      </c>
      <c r="G1577" s="8">
        <v>2250</v>
      </c>
    </row>
    <row r="1578" spans="1:7" ht="16.5" x14ac:dyDescent="0.25">
      <c r="A1578" s="4" t="s">
        <v>2592</v>
      </c>
      <c r="B1578" s="5" t="s">
        <v>2383</v>
      </c>
      <c r="C1578" s="6" t="s">
        <v>703</v>
      </c>
      <c r="D1578" s="6" t="s">
        <v>70</v>
      </c>
      <c r="E1578" s="6" t="s">
        <v>2593</v>
      </c>
      <c r="F1578" s="7">
        <f t="shared" si="27"/>
        <v>9</v>
      </c>
      <c r="G1578" s="8">
        <v>2250</v>
      </c>
    </row>
    <row r="1579" spans="1:7" ht="16.5" x14ac:dyDescent="0.25">
      <c r="A1579" s="4" t="s">
        <v>2594</v>
      </c>
      <c r="B1579" s="5" t="s">
        <v>2383</v>
      </c>
      <c r="C1579" s="6" t="s">
        <v>1817</v>
      </c>
      <c r="D1579" s="6" t="s">
        <v>2595</v>
      </c>
      <c r="E1579" s="6" t="s">
        <v>163</v>
      </c>
      <c r="F1579" s="7">
        <f t="shared" si="27"/>
        <v>5</v>
      </c>
      <c r="G1579" s="8">
        <v>1250</v>
      </c>
    </row>
    <row r="1580" spans="1:7" ht="16.5" x14ac:dyDescent="0.25">
      <c r="A1580" s="4" t="s">
        <v>2596</v>
      </c>
      <c r="B1580" s="5" t="s">
        <v>2383</v>
      </c>
      <c r="C1580" s="6" t="s">
        <v>1817</v>
      </c>
      <c r="D1580" s="6" t="s">
        <v>47</v>
      </c>
      <c r="E1580" s="6" t="s">
        <v>416</v>
      </c>
      <c r="F1580" s="7">
        <f t="shared" si="27"/>
        <v>15</v>
      </c>
      <c r="G1580" s="8">
        <v>3750</v>
      </c>
    </row>
    <row r="1581" spans="1:7" ht="16.5" x14ac:dyDescent="0.25">
      <c r="A1581" s="4" t="s">
        <v>2597</v>
      </c>
      <c r="B1581" s="5" t="s">
        <v>2383</v>
      </c>
      <c r="C1581" s="6" t="s">
        <v>189</v>
      </c>
      <c r="D1581" s="6" t="s">
        <v>213</v>
      </c>
      <c r="E1581" s="6" t="s">
        <v>616</v>
      </c>
      <c r="F1581" s="7">
        <f t="shared" si="27"/>
        <v>20</v>
      </c>
      <c r="G1581" s="8">
        <v>5000</v>
      </c>
    </row>
    <row r="1582" spans="1:7" ht="16.5" x14ac:dyDescent="0.25">
      <c r="A1582" s="4" t="s">
        <v>2598</v>
      </c>
      <c r="B1582" s="5" t="s">
        <v>2383</v>
      </c>
      <c r="C1582" s="6" t="s">
        <v>112</v>
      </c>
      <c r="D1582" s="6" t="s">
        <v>21</v>
      </c>
      <c r="E1582" s="6" t="s">
        <v>629</v>
      </c>
      <c r="F1582" s="7">
        <f t="shared" si="27"/>
        <v>9</v>
      </c>
      <c r="G1582" s="8">
        <v>2250</v>
      </c>
    </row>
    <row r="1583" spans="1:7" ht="16.5" x14ac:dyDescent="0.25">
      <c r="A1583" s="4" t="s">
        <v>2599</v>
      </c>
      <c r="B1583" s="5" t="s">
        <v>2383</v>
      </c>
      <c r="C1583" s="6" t="s">
        <v>59</v>
      </c>
      <c r="D1583" s="6" t="s">
        <v>424</v>
      </c>
      <c r="E1583" s="6" t="s">
        <v>1059</v>
      </c>
      <c r="F1583" s="7">
        <f t="shared" si="27"/>
        <v>20</v>
      </c>
      <c r="G1583" s="8">
        <v>5000</v>
      </c>
    </row>
    <row r="1584" spans="1:7" ht="16.5" x14ac:dyDescent="0.25">
      <c r="A1584" s="4" t="s">
        <v>2600</v>
      </c>
      <c r="B1584" s="5" t="s">
        <v>2383</v>
      </c>
      <c r="C1584" s="6" t="s">
        <v>24</v>
      </c>
      <c r="D1584" s="6" t="s">
        <v>2601</v>
      </c>
      <c r="E1584" s="6" t="s">
        <v>871</v>
      </c>
      <c r="F1584" s="7">
        <f t="shared" si="27"/>
        <v>9</v>
      </c>
      <c r="G1584" s="8">
        <v>2250</v>
      </c>
    </row>
    <row r="1585" spans="1:7" ht="16.5" x14ac:dyDescent="0.25">
      <c r="A1585" s="4" t="s">
        <v>2602</v>
      </c>
      <c r="B1585" s="5" t="s">
        <v>2383</v>
      </c>
      <c r="C1585" s="6" t="s">
        <v>59</v>
      </c>
      <c r="D1585" s="6" t="s">
        <v>1445</v>
      </c>
      <c r="E1585" s="6" t="s">
        <v>2603</v>
      </c>
      <c r="F1585" s="7">
        <f t="shared" si="27"/>
        <v>4</v>
      </c>
      <c r="G1585" s="8">
        <v>1000</v>
      </c>
    </row>
    <row r="1586" spans="1:7" ht="16.5" x14ac:dyDescent="0.25">
      <c r="A1586" s="4" t="s">
        <v>2604</v>
      </c>
      <c r="B1586" s="5" t="s">
        <v>2383</v>
      </c>
      <c r="C1586" s="6" t="s">
        <v>223</v>
      </c>
      <c r="D1586" s="6" t="s">
        <v>37</v>
      </c>
      <c r="E1586" s="6" t="s">
        <v>119</v>
      </c>
      <c r="F1586" s="7">
        <f t="shared" si="27"/>
        <v>20</v>
      </c>
      <c r="G1586" s="8">
        <v>5000</v>
      </c>
    </row>
    <row r="1587" spans="1:7" ht="16.5" x14ac:dyDescent="0.25">
      <c r="A1587" s="4" t="s">
        <v>2605</v>
      </c>
      <c r="B1587" s="5" t="s">
        <v>2383</v>
      </c>
      <c r="C1587" s="6" t="s">
        <v>28</v>
      </c>
      <c r="D1587" s="6" t="s">
        <v>46</v>
      </c>
      <c r="E1587" s="6" t="s">
        <v>2606</v>
      </c>
      <c r="F1587" s="7">
        <f t="shared" si="27"/>
        <v>15</v>
      </c>
      <c r="G1587" s="8">
        <v>3750</v>
      </c>
    </row>
    <row r="1588" spans="1:7" ht="16.5" x14ac:dyDescent="0.25">
      <c r="A1588" s="4" t="s">
        <v>2607</v>
      </c>
      <c r="B1588" s="5" t="s">
        <v>2383</v>
      </c>
      <c r="C1588" s="6" t="s">
        <v>401</v>
      </c>
      <c r="D1588" s="6" t="s">
        <v>332</v>
      </c>
      <c r="E1588" s="6" t="s">
        <v>799</v>
      </c>
      <c r="F1588" s="7">
        <f t="shared" si="27"/>
        <v>20</v>
      </c>
      <c r="G1588" s="8">
        <v>5000</v>
      </c>
    </row>
    <row r="1589" spans="1:7" ht="16.5" x14ac:dyDescent="0.25">
      <c r="A1589" s="4" t="s">
        <v>2608</v>
      </c>
      <c r="B1589" s="5" t="s">
        <v>2383</v>
      </c>
      <c r="C1589" s="6" t="s">
        <v>784</v>
      </c>
      <c r="D1589" s="6" t="s">
        <v>600</v>
      </c>
      <c r="E1589" s="6" t="s">
        <v>259</v>
      </c>
      <c r="F1589" s="7">
        <f t="shared" si="27"/>
        <v>9</v>
      </c>
      <c r="G1589" s="8">
        <v>2250</v>
      </c>
    </row>
    <row r="1590" spans="1:7" ht="16.5" x14ac:dyDescent="0.25">
      <c r="A1590" s="4" t="s">
        <v>2609</v>
      </c>
      <c r="B1590" s="5" t="s">
        <v>2383</v>
      </c>
      <c r="C1590" s="6" t="s">
        <v>141</v>
      </c>
      <c r="D1590" s="6" t="s">
        <v>47</v>
      </c>
      <c r="E1590" s="6" t="s">
        <v>2610</v>
      </c>
      <c r="F1590" s="7">
        <f t="shared" si="27"/>
        <v>10</v>
      </c>
      <c r="G1590" s="8">
        <v>2500</v>
      </c>
    </row>
    <row r="1591" spans="1:7" ht="16.5" x14ac:dyDescent="0.25">
      <c r="A1591" s="4" t="s">
        <v>2611</v>
      </c>
      <c r="B1591" s="5" t="s">
        <v>2383</v>
      </c>
      <c r="C1591" s="6" t="s">
        <v>422</v>
      </c>
      <c r="D1591" s="6" t="s">
        <v>1048</v>
      </c>
      <c r="E1591" s="6" t="s">
        <v>2136</v>
      </c>
      <c r="F1591" s="7">
        <f t="shared" si="27"/>
        <v>9</v>
      </c>
      <c r="G1591" s="8">
        <v>2250</v>
      </c>
    </row>
    <row r="1592" spans="1:7" ht="16.5" x14ac:dyDescent="0.25">
      <c r="A1592" s="4" t="s">
        <v>2612</v>
      </c>
      <c r="B1592" s="5" t="s">
        <v>2383</v>
      </c>
      <c r="C1592" s="6" t="s">
        <v>2613</v>
      </c>
      <c r="D1592" s="6" t="s">
        <v>469</v>
      </c>
      <c r="E1592" s="6" t="s">
        <v>2614</v>
      </c>
      <c r="F1592" s="7">
        <f t="shared" ref="F1592:F1655" si="28">G1592/250</f>
        <v>9</v>
      </c>
      <c r="G1592" s="8">
        <v>2250</v>
      </c>
    </row>
    <row r="1593" spans="1:7" ht="16.5" x14ac:dyDescent="0.25">
      <c r="A1593" s="4" t="s">
        <v>2615</v>
      </c>
      <c r="B1593" s="5" t="s">
        <v>2383</v>
      </c>
      <c r="C1593" s="6" t="s">
        <v>28</v>
      </c>
      <c r="D1593" s="6" t="s">
        <v>522</v>
      </c>
      <c r="E1593" s="6" t="s">
        <v>2616</v>
      </c>
      <c r="F1593" s="7">
        <f t="shared" si="28"/>
        <v>9</v>
      </c>
      <c r="G1593" s="8">
        <v>2250</v>
      </c>
    </row>
    <row r="1594" spans="1:7" ht="16.5" x14ac:dyDescent="0.25">
      <c r="A1594" s="4" t="s">
        <v>2617</v>
      </c>
      <c r="B1594" s="5" t="s">
        <v>2383</v>
      </c>
      <c r="C1594" s="6" t="s">
        <v>2618</v>
      </c>
      <c r="D1594" s="6" t="s">
        <v>1902</v>
      </c>
      <c r="E1594" s="6" t="s">
        <v>2619</v>
      </c>
      <c r="F1594" s="7">
        <f t="shared" si="28"/>
        <v>15</v>
      </c>
      <c r="G1594" s="8">
        <v>3750</v>
      </c>
    </row>
    <row r="1595" spans="1:7" ht="16.5" x14ac:dyDescent="0.25">
      <c r="A1595" s="4" t="s">
        <v>2620</v>
      </c>
      <c r="B1595" s="5" t="s">
        <v>2383</v>
      </c>
      <c r="C1595" s="6" t="s">
        <v>314</v>
      </c>
      <c r="D1595" s="6" t="s">
        <v>172</v>
      </c>
      <c r="E1595" s="6" t="s">
        <v>2313</v>
      </c>
      <c r="F1595" s="7">
        <f t="shared" si="28"/>
        <v>15</v>
      </c>
      <c r="G1595" s="8">
        <v>3750</v>
      </c>
    </row>
    <row r="1596" spans="1:7" ht="16.5" x14ac:dyDescent="0.25">
      <c r="A1596" s="4" t="s">
        <v>2621</v>
      </c>
      <c r="B1596" s="5" t="s">
        <v>2383</v>
      </c>
      <c r="C1596" s="6" t="s">
        <v>2622</v>
      </c>
      <c r="D1596" s="6" t="s">
        <v>179</v>
      </c>
      <c r="E1596" s="6" t="s">
        <v>2623</v>
      </c>
      <c r="F1596" s="7">
        <f t="shared" si="28"/>
        <v>9</v>
      </c>
      <c r="G1596" s="8">
        <v>2250</v>
      </c>
    </row>
    <row r="1597" spans="1:7" ht="16.5" x14ac:dyDescent="0.25">
      <c r="A1597" s="4" t="s">
        <v>2624</v>
      </c>
      <c r="B1597" s="5" t="s">
        <v>2383</v>
      </c>
      <c r="C1597" s="6" t="s">
        <v>2625</v>
      </c>
      <c r="D1597" s="6" t="s">
        <v>21</v>
      </c>
      <c r="E1597" s="6" t="s">
        <v>2626</v>
      </c>
      <c r="F1597" s="7">
        <f t="shared" si="28"/>
        <v>9</v>
      </c>
      <c r="G1597" s="8">
        <v>2250</v>
      </c>
    </row>
    <row r="1598" spans="1:7" ht="16.5" x14ac:dyDescent="0.25">
      <c r="A1598" s="4" t="s">
        <v>2627</v>
      </c>
      <c r="B1598" s="5" t="s">
        <v>2383</v>
      </c>
      <c r="C1598" s="6" t="s">
        <v>24</v>
      </c>
      <c r="D1598" s="6" t="s">
        <v>2628</v>
      </c>
      <c r="E1598" s="6" t="s">
        <v>2629</v>
      </c>
      <c r="F1598" s="7">
        <f t="shared" si="28"/>
        <v>20</v>
      </c>
      <c r="G1598" s="8">
        <v>5000</v>
      </c>
    </row>
    <row r="1599" spans="1:7" ht="16.5" x14ac:dyDescent="0.25">
      <c r="A1599" s="4" t="s">
        <v>2630</v>
      </c>
      <c r="B1599" s="5" t="s">
        <v>2383</v>
      </c>
      <c r="C1599" s="6" t="s">
        <v>1321</v>
      </c>
      <c r="D1599" s="6" t="s">
        <v>2631</v>
      </c>
      <c r="E1599" s="6" t="s">
        <v>1607</v>
      </c>
      <c r="F1599" s="7">
        <f t="shared" si="28"/>
        <v>20</v>
      </c>
      <c r="G1599" s="8">
        <v>5000</v>
      </c>
    </row>
    <row r="1600" spans="1:7" ht="16.5" x14ac:dyDescent="0.25">
      <c r="A1600" s="4" t="s">
        <v>2632</v>
      </c>
      <c r="B1600" s="5" t="s">
        <v>2383</v>
      </c>
      <c r="C1600" s="6" t="s">
        <v>175</v>
      </c>
      <c r="D1600" s="6" t="s">
        <v>141</v>
      </c>
      <c r="E1600" s="6" t="s">
        <v>2633</v>
      </c>
      <c r="F1600" s="7">
        <f t="shared" si="28"/>
        <v>9</v>
      </c>
      <c r="G1600" s="8">
        <v>2250</v>
      </c>
    </row>
    <row r="1601" spans="1:7" ht="16.5" x14ac:dyDescent="0.25">
      <c r="A1601" s="4" t="s">
        <v>2634</v>
      </c>
      <c r="B1601" s="5" t="s">
        <v>2383</v>
      </c>
      <c r="C1601" s="6" t="s">
        <v>175</v>
      </c>
      <c r="D1601" s="6" t="s">
        <v>273</v>
      </c>
      <c r="E1601" s="6" t="s">
        <v>456</v>
      </c>
      <c r="F1601" s="7">
        <f t="shared" si="28"/>
        <v>9</v>
      </c>
      <c r="G1601" s="8">
        <v>2250</v>
      </c>
    </row>
    <row r="1602" spans="1:7" ht="16.5" x14ac:dyDescent="0.25">
      <c r="A1602" s="4" t="s">
        <v>2635</v>
      </c>
      <c r="B1602" s="5" t="s">
        <v>2383</v>
      </c>
      <c r="C1602" s="6" t="s">
        <v>81</v>
      </c>
      <c r="D1602" s="6" t="s">
        <v>2636</v>
      </c>
      <c r="E1602" s="6" t="s">
        <v>2465</v>
      </c>
      <c r="F1602" s="7">
        <f t="shared" si="28"/>
        <v>9</v>
      </c>
      <c r="G1602" s="8">
        <v>2250</v>
      </c>
    </row>
    <row r="1603" spans="1:7" ht="16.5" x14ac:dyDescent="0.25">
      <c r="A1603" s="4" t="s">
        <v>2637</v>
      </c>
      <c r="B1603" s="5" t="s">
        <v>2383</v>
      </c>
      <c r="C1603" s="6" t="s">
        <v>486</v>
      </c>
      <c r="D1603" s="6" t="s">
        <v>486</v>
      </c>
      <c r="E1603" s="6" t="s">
        <v>410</v>
      </c>
      <c r="F1603" s="7">
        <f t="shared" si="28"/>
        <v>15</v>
      </c>
      <c r="G1603" s="8">
        <v>3750</v>
      </c>
    </row>
    <row r="1604" spans="1:7" ht="16.5" x14ac:dyDescent="0.25">
      <c r="A1604" s="4" t="s">
        <v>2638</v>
      </c>
      <c r="B1604" s="5" t="s">
        <v>2383</v>
      </c>
      <c r="C1604" s="6" t="s">
        <v>486</v>
      </c>
      <c r="D1604" s="6" t="s">
        <v>486</v>
      </c>
      <c r="E1604" s="6" t="s">
        <v>739</v>
      </c>
      <c r="F1604" s="7">
        <f t="shared" si="28"/>
        <v>20</v>
      </c>
      <c r="G1604" s="8">
        <v>5000</v>
      </c>
    </row>
    <row r="1605" spans="1:7" ht="16.5" x14ac:dyDescent="0.25">
      <c r="A1605" s="4" t="s">
        <v>2639</v>
      </c>
      <c r="B1605" s="5" t="s">
        <v>2383</v>
      </c>
      <c r="C1605" s="6" t="s">
        <v>486</v>
      </c>
      <c r="D1605" s="6" t="s">
        <v>169</v>
      </c>
      <c r="E1605" s="6" t="s">
        <v>941</v>
      </c>
      <c r="F1605" s="7">
        <f t="shared" si="28"/>
        <v>15</v>
      </c>
      <c r="G1605" s="8">
        <v>3750</v>
      </c>
    </row>
    <row r="1606" spans="1:7" ht="16.5" x14ac:dyDescent="0.25">
      <c r="A1606" s="4" t="s">
        <v>2640</v>
      </c>
      <c r="B1606" s="5" t="s">
        <v>2383</v>
      </c>
      <c r="C1606" s="6" t="s">
        <v>2641</v>
      </c>
      <c r="D1606" s="6" t="s">
        <v>227</v>
      </c>
      <c r="E1606" s="6" t="s">
        <v>2642</v>
      </c>
      <c r="F1606" s="7">
        <f t="shared" si="28"/>
        <v>9</v>
      </c>
      <c r="G1606" s="8">
        <v>2250</v>
      </c>
    </row>
    <row r="1607" spans="1:7" ht="16.5" x14ac:dyDescent="0.25">
      <c r="A1607" s="4" t="s">
        <v>2643</v>
      </c>
      <c r="B1607" s="5" t="s">
        <v>2383</v>
      </c>
      <c r="C1607" s="6" t="s">
        <v>169</v>
      </c>
      <c r="D1607" s="6" t="s">
        <v>1227</v>
      </c>
      <c r="E1607" s="6" t="s">
        <v>782</v>
      </c>
      <c r="F1607" s="7">
        <f t="shared" si="28"/>
        <v>9</v>
      </c>
      <c r="G1607" s="8">
        <v>2250</v>
      </c>
    </row>
    <row r="1608" spans="1:7" ht="16.5" x14ac:dyDescent="0.25">
      <c r="A1608" s="4" t="s">
        <v>2644</v>
      </c>
      <c r="B1608" s="5" t="s">
        <v>2383</v>
      </c>
      <c r="C1608" s="6" t="s">
        <v>132</v>
      </c>
      <c r="D1608" s="6" t="s">
        <v>24</v>
      </c>
      <c r="E1608" s="6" t="s">
        <v>2645</v>
      </c>
      <c r="F1608" s="7">
        <f t="shared" si="28"/>
        <v>8</v>
      </c>
      <c r="G1608" s="8">
        <v>2000</v>
      </c>
    </row>
    <row r="1609" spans="1:7" ht="16.5" x14ac:dyDescent="0.25">
      <c r="A1609" s="4" t="s">
        <v>2646</v>
      </c>
      <c r="B1609" s="5" t="s">
        <v>2383</v>
      </c>
      <c r="C1609" s="6" t="s">
        <v>162</v>
      </c>
      <c r="D1609" s="6" t="s">
        <v>175</v>
      </c>
      <c r="E1609" s="6" t="s">
        <v>1607</v>
      </c>
      <c r="F1609" s="7">
        <f t="shared" si="28"/>
        <v>6</v>
      </c>
      <c r="G1609" s="8">
        <v>1500</v>
      </c>
    </row>
    <row r="1610" spans="1:7" ht="16.5" x14ac:dyDescent="0.25">
      <c r="A1610" s="4" t="s">
        <v>2647</v>
      </c>
      <c r="B1610" s="5" t="s">
        <v>2383</v>
      </c>
      <c r="C1610" s="6" t="s">
        <v>162</v>
      </c>
      <c r="D1610" s="6" t="s">
        <v>175</v>
      </c>
      <c r="E1610" s="6" t="s">
        <v>453</v>
      </c>
      <c r="F1610" s="7">
        <f t="shared" si="28"/>
        <v>9</v>
      </c>
      <c r="G1610" s="8">
        <v>2250</v>
      </c>
    </row>
    <row r="1611" spans="1:7" ht="16.5" x14ac:dyDescent="0.25">
      <c r="A1611" s="4" t="s">
        <v>2648</v>
      </c>
      <c r="B1611" s="5" t="s">
        <v>2383</v>
      </c>
      <c r="C1611" s="6" t="s">
        <v>141</v>
      </c>
      <c r="D1611" s="6" t="s">
        <v>47</v>
      </c>
      <c r="E1611" s="6" t="s">
        <v>187</v>
      </c>
      <c r="F1611" s="7">
        <f t="shared" si="28"/>
        <v>8</v>
      </c>
      <c r="G1611" s="8">
        <v>2000</v>
      </c>
    </row>
    <row r="1612" spans="1:7" ht="16.5" x14ac:dyDescent="0.25">
      <c r="A1612" s="4" t="s">
        <v>2649</v>
      </c>
      <c r="B1612" s="5" t="s">
        <v>2383</v>
      </c>
      <c r="C1612" s="6" t="s">
        <v>2650</v>
      </c>
      <c r="D1612" s="6" t="s">
        <v>2650</v>
      </c>
      <c r="E1612" s="6" t="s">
        <v>2651</v>
      </c>
      <c r="F1612" s="7">
        <f t="shared" si="28"/>
        <v>9</v>
      </c>
      <c r="G1612" s="8">
        <v>2250</v>
      </c>
    </row>
    <row r="1613" spans="1:7" ht="16.5" x14ac:dyDescent="0.25">
      <c r="A1613" s="4" t="s">
        <v>2652</v>
      </c>
      <c r="B1613" s="5" t="s">
        <v>2383</v>
      </c>
      <c r="C1613" s="6" t="s">
        <v>424</v>
      </c>
      <c r="D1613" s="6" t="s">
        <v>1327</v>
      </c>
      <c r="E1613" s="6" t="s">
        <v>187</v>
      </c>
      <c r="F1613" s="7">
        <f t="shared" si="28"/>
        <v>20</v>
      </c>
      <c r="G1613" s="8">
        <v>5000</v>
      </c>
    </row>
    <row r="1614" spans="1:7" ht="16.5" x14ac:dyDescent="0.25">
      <c r="A1614" s="4" t="s">
        <v>2653</v>
      </c>
      <c r="B1614" s="5" t="s">
        <v>2383</v>
      </c>
      <c r="C1614" s="6" t="s">
        <v>509</v>
      </c>
      <c r="D1614" s="6" t="s">
        <v>179</v>
      </c>
      <c r="E1614" s="6" t="s">
        <v>1345</v>
      </c>
      <c r="F1614" s="7">
        <f t="shared" si="28"/>
        <v>15</v>
      </c>
      <c r="G1614" s="8">
        <v>3750</v>
      </c>
    </row>
    <row r="1615" spans="1:7" ht="16.5" x14ac:dyDescent="0.25">
      <c r="A1615" s="4" t="s">
        <v>2654</v>
      </c>
      <c r="B1615" s="5" t="s">
        <v>2383</v>
      </c>
      <c r="C1615" s="6" t="s">
        <v>28</v>
      </c>
      <c r="D1615" s="6" t="s">
        <v>1696</v>
      </c>
      <c r="E1615" s="6" t="s">
        <v>2655</v>
      </c>
      <c r="F1615" s="7">
        <f t="shared" si="28"/>
        <v>20</v>
      </c>
      <c r="G1615" s="8">
        <v>5000</v>
      </c>
    </row>
    <row r="1616" spans="1:7" ht="16.5" x14ac:dyDescent="0.25">
      <c r="A1616" s="4" t="s">
        <v>2656</v>
      </c>
      <c r="B1616" s="5" t="s">
        <v>2383</v>
      </c>
      <c r="C1616" s="6" t="s">
        <v>323</v>
      </c>
      <c r="D1616" s="6" t="s">
        <v>59</v>
      </c>
      <c r="E1616" s="6" t="s">
        <v>465</v>
      </c>
      <c r="F1616" s="7">
        <f t="shared" si="28"/>
        <v>15</v>
      </c>
      <c r="G1616" s="8">
        <v>3750</v>
      </c>
    </row>
    <row r="1617" spans="1:7" ht="16.5" x14ac:dyDescent="0.25">
      <c r="A1617" s="4" t="s">
        <v>2657</v>
      </c>
      <c r="B1617" s="5" t="s">
        <v>2383</v>
      </c>
      <c r="C1617" s="6" t="s">
        <v>2658</v>
      </c>
      <c r="D1617" s="6" t="s">
        <v>1285</v>
      </c>
      <c r="E1617" s="6" t="s">
        <v>25</v>
      </c>
      <c r="F1617" s="7">
        <f t="shared" si="28"/>
        <v>9</v>
      </c>
      <c r="G1617" s="8">
        <v>2250</v>
      </c>
    </row>
    <row r="1618" spans="1:7" ht="16.5" x14ac:dyDescent="0.25">
      <c r="A1618" s="4" t="s">
        <v>2659</v>
      </c>
      <c r="B1618" s="5" t="s">
        <v>2383</v>
      </c>
      <c r="C1618" s="6" t="s">
        <v>1395</v>
      </c>
      <c r="D1618" s="6" t="s">
        <v>1081</v>
      </c>
      <c r="E1618" s="6" t="s">
        <v>795</v>
      </c>
      <c r="F1618" s="7">
        <f t="shared" si="28"/>
        <v>20</v>
      </c>
      <c r="G1618" s="8">
        <v>5000</v>
      </c>
    </row>
    <row r="1619" spans="1:7" ht="16.5" x14ac:dyDescent="0.25">
      <c r="A1619" s="4" t="s">
        <v>2660</v>
      </c>
      <c r="B1619" s="5" t="s">
        <v>2383</v>
      </c>
      <c r="C1619" s="6" t="s">
        <v>175</v>
      </c>
      <c r="D1619" s="6" t="s">
        <v>698</v>
      </c>
      <c r="E1619" s="6" t="s">
        <v>259</v>
      </c>
      <c r="F1619" s="7">
        <f t="shared" si="28"/>
        <v>15</v>
      </c>
      <c r="G1619" s="8">
        <v>3750</v>
      </c>
    </row>
    <row r="1620" spans="1:7" ht="16.5" x14ac:dyDescent="0.25">
      <c r="A1620" s="4" t="s">
        <v>2661</v>
      </c>
      <c r="B1620" s="5" t="s">
        <v>2383</v>
      </c>
      <c r="C1620" s="6" t="s">
        <v>59</v>
      </c>
      <c r="D1620" s="6" t="s">
        <v>424</v>
      </c>
      <c r="E1620" s="6" t="s">
        <v>453</v>
      </c>
      <c r="F1620" s="7">
        <f t="shared" si="28"/>
        <v>20</v>
      </c>
      <c r="G1620" s="8">
        <v>5000</v>
      </c>
    </row>
    <row r="1621" spans="1:7" ht="16.5" x14ac:dyDescent="0.25">
      <c r="A1621" s="4" t="s">
        <v>2662</v>
      </c>
      <c r="B1621" s="5" t="s">
        <v>2383</v>
      </c>
      <c r="C1621" s="6" t="s">
        <v>2663</v>
      </c>
      <c r="D1621" s="6" t="s">
        <v>28</v>
      </c>
      <c r="E1621" s="6" t="s">
        <v>2664</v>
      </c>
      <c r="F1621" s="7">
        <f t="shared" si="28"/>
        <v>9</v>
      </c>
      <c r="G1621" s="8">
        <v>2250</v>
      </c>
    </row>
    <row r="1622" spans="1:7" ht="16.5" x14ac:dyDescent="0.25">
      <c r="A1622" s="4" t="s">
        <v>2665</v>
      </c>
      <c r="B1622" s="5" t="s">
        <v>2383</v>
      </c>
      <c r="C1622" s="6" t="s">
        <v>553</v>
      </c>
      <c r="D1622" s="6" t="s">
        <v>509</v>
      </c>
      <c r="E1622" s="6" t="s">
        <v>416</v>
      </c>
      <c r="F1622" s="7">
        <f t="shared" si="28"/>
        <v>15</v>
      </c>
      <c r="G1622" s="8">
        <v>3750</v>
      </c>
    </row>
    <row r="1623" spans="1:7" ht="16.5" x14ac:dyDescent="0.25">
      <c r="A1623" s="4" t="s">
        <v>2666</v>
      </c>
      <c r="B1623" s="5" t="s">
        <v>2383</v>
      </c>
      <c r="C1623" s="6" t="s">
        <v>1919</v>
      </c>
      <c r="D1623" s="6" t="s">
        <v>2667</v>
      </c>
      <c r="E1623" s="6" t="s">
        <v>148</v>
      </c>
      <c r="F1623" s="7">
        <f t="shared" si="28"/>
        <v>9</v>
      </c>
      <c r="G1623" s="8">
        <v>2250</v>
      </c>
    </row>
    <row r="1624" spans="1:7" ht="16.5" x14ac:dyDescent="0.25">
      <c r="A1624" s="4" t="s">
        <v>2668</v>
      </c>
      <c r="B1624" s="5" t="s">
        <v>2383</v>
      </c>
      <c r="C1624" s="6" t="s">
        <v>2669</v>
      </c>
      <c r="D1624" s="6" t="s">
        <v>59</v>
      </c>
      <c r="E1624" s="6" t="s">
        <v>951</v>
      </c>
      <c r="F1624" s="7">
        <f t="shared" si="28"/>
        <v>15</v>
      </c>
      <c r="G1624" s="8">
        <v>3750</v>
      </c>
    </row>
    <row r="1625" spans="1:7" ht="16.5" x14ac:dyDescent="0.25">
      <c r="A1625" s="4" t="s">
        <v>2670</v>
      </c>
      <c r="B1625" s="5" t="s">
        <v>2383</v>
      </c>
      <c r="C1625" s="6" t="s">
        <v>2446</v>
      </c>
      <c r="D1625" s="6" t="s">
        <v>162</v>
      </c>
      <c r="E1625" s="6" t="s">
        <v>2671</v>
      </c>
      <c r="F1625" s="7">
        <f t="shared" si="28"/>
        <v>6</v>
      </c>
      <c r="G1625" s="8">
        <v>1500</v>
      </c>
    </row>
    <row r="1626" spans="1:7" ht="16.5" x14ac:dyDescent="0.25">
      <c r="A1626" s="4" t="s">
        <v>2672</v>
      </c>
      <c r="B1626" s="5" t="s">
        <v>2383</v>
      </c>
      <c r="C1626" s="6" t="s">
        <v>2673</v>
      </c>
      <c r="D1626" s="6" t="s">
        <v>179</v>
      </c>
      <c r="E1626" s="6" t="s">
        <v>2674</v>
      </c>
      <c r="F1626" s="7">
        <f t="shared" si="28"/>
        <v>20</v>
      </c>
      <c r="G1626" s="8">
        <v>5000</v>
      </c>
    </row>
    <row r="1627" spans="1:7" ht="16.5" x14ac:dyDescent="0.25">
      <c r="A1627" s="4" t="s">
        <v>2675</v>
      </c>
      <c r="B1627" s="5" t="s">
        <v>2383</v>
      </c>
      <c r="C1627" s="6" t="s">
        <v>99</v>
      </c>
      <c r="D1627" s="6" t="s">
        <v>1327</v>
      </c>
      <c r="E1627" s="6" t="s">
        <v>1872</v>
      </c>
      <c r="F1627" s="7">
        <f t="shared" si="28"/>
        <v>20</v>
      </c>
      <c r="G1627" s="8">
        <v>5000</v>
      </c>
    </row>
    <row r="1628" spans="1:7" ht="16.5" x14ac:dyDescent="0.25">
      <c r="A1628" s="4" t="s">
        <v>2676</v>
      </c>
      <c r="B1628" s="5" t="s">
        <v>2383</v>
      </c>
      <c r="C1628" s="6" t="s">
        <v>554</v>
      </c>
      <c r="D1628" s="6" t="s">
        <v>1330</v>
      </c>
      <c r="E1628" s="6" t="s">
        <v>2005</v>
      </c>
      <c r="F1628" s="7">
        <f t="shared" si="28"/>
        <v>9</v>
      </c>
      <c r="G1628" s="8">
        <v>2250</v>
      </c>
    </row>
    <row r="1629" spans="1:7" ht="16.5" x14ac:dyDescent="0.25">
      <c r="A1629" s="4" t="s">
        <v>2677</v>
      </c>
      <c r="B1629" s="5" t="s">
        <v>2383</v>
      </c>
      <c r="C1629" s="6" t="s">
        <v>554</v>
      </c>
      <c r="D1629" s="6" t="s">
        <v>1330</v>
      </c>
      <c r="E1629" s="6" t="s">
        <v>22</v>
      </c>
      <c r="F1629" s="7">
        <f t="shared" si="28"/>
        <v>5</v>
      </c>
      <c r="G1629" s="8">
        <v>1250</v>
      </c>
    </row>
    <row r="1630" spans="1:7" ht="16.5" x14ac:dyDescent="0.25">
      <c r="A1630" s="4" t="s">
        <v>2678</v>
      </c>
      <c r="B1630" s="5" t="s">
        <v>2383</v>
      </c>
      <c r="C1630" s="6" t="s">
        <v>1796</v>
      </c>
      <c r="D1630" s="6" t="s">
        <v>1986</v>
      </c>
      <c r="E1630" s="6" t="s">
        <v>2679</v>
      </c>
      <c r="F1630" s="7">
        <f t="shared" si="28"/>
        <v>15</v>
      </c>
      <c r="G1630" s="8">
        <v>3750</v>
      </c>
    </row>
    <row r="1631" spans="1:7" ht="16.5" x14ac:dyDescent="0.25">
      <c r="A1631" s="4" t="s">
        <v>2680</v>
      </c>
      <c r="B1631" s="5" t="s">
        <v>2383</v>
      </c>
      <c r="C1631" s="6" t="s">
        <v>2681</v>
      </c>
      <c r="D1631" s="6" t="s">
        <v>24</v>
      </c>
      <c r="E1631" s="6" t="s">
        <v>739</v>
      </c>
      <c r="F1631" s="7">
        <f t="shared" si="28"/>
        <v>20</v>
      </c>
      <c r="G1631" s="8">
        <v>5000</v>
      </c>
    </row>
    <row r="1632" spans="1:7" ht="16.5" x14ac:dyDescent="0.25">
      <c r="A1632" s="4" t="s">
        <v>2682</v>
      </c>
      <c r="B1632" s="5" t="s">
        <v>2383</v>
      </c>
      <c r="C1632" s="6" t="s">
        <v>2683</v>
      </c>
      <c r="D1632" s="6" t="s">
        <v>2663</v>
      </c>
      <c r="E1632" s="6" t="s">
        <v>431</v>
      </c>
      <c r="F1632" s="7">
        <f t="shared" si="28"/>
        <v>20</v>
      </c>
      <c r="G1632" s="8">
        <v>5000</v>
      </c>
    </row>
    <row r="1633" spans="1:7" ht="16.5" x14ac:dyDescent="0.25">
      <c r="A1633" s="4" t="s">
        <v>2684</v>
      </c>
      <c r="B1633" s="5" t="s">
        <v>2383</v>
      </c>
      <c r="C1633" s="6" t="s">
        <v>1312</v>
      </c>
      <c r="D1633" s="6" t="s">
        <v>159</v>
      </c>
      <c r="E1633" s="6" t="s">
        <v>640</v>
      </c>
      <c r="F1633" s="7">
        <f t="shared" si="28"/>
        <v>9</v>
      </c>
      <c r="G1633" s="8">
        <v>2250</v>
      </c>
    </row>
    <row r="1634" spans="1:7" ht="16.5" x14ac:dyDescent="0.25">
      <c r="A1634" s="4" t="s">
        <v>2685</v>
      </c>
      <c r="B1634" s="5" t="s">
        <v>2383</v>
      </c>
      <c r="C1634" s="6" t="s">
        <v>2446</v>
      </c>
      <c r="D1634" s="6" t="s">
        <v>162</v>
      </c>
      <c r="E1634" s="6" t="s">
        <v>2686</v>
      </c>
      <c r="F1634" s="7">
        <f t="shared" si="28"/>
        <v>20</v>
      </c>
      <c r="G1634" s="8">
        <v>5000</v>
      </c>
    </row>
    <row r="1635" spans="1:7" ht="16.5" x14ac:dyDescent="0.25">
      <c r="A1635" s="4" t="s">
        <v>2687</v>
      </c>
      <c r="B1635" s="5" t="s">
        <v>2383</v>
      </c>
      <c r="C1635" s="6" t="s">
        <v>2446</v>
      </c>
      <c r="D1635" s="6" t="s">
        <v>2131</v>
      </c>
      <c r="E1635" s="6" t="s">
        <v>240</v>
      </c>
      <c r="F1635" s="7">
        <f t="shared" si="28"/>
        <v>20</v>
      </c>
      <c r="G1635" s="8">
        <v>5000</v>
      </c>
    </row>
    <row r="1636" spans="1:7" ht="16.5" x14ac:dyDescent="0.25">
      <c r="A1636" s="4" t="s">
        <v>2688</v>
      </c>
      <c r="B1636" s="5" t="s">
        <v>2331</v>
      </c>
      <c r="C1636" s="6" t="s">
        <v>890</v>
      </c>
      <c r="D1636" s="6" t="s">
        <v>24</v>
      </c>
      <c r="E1636" s="6" t="s">
        <v>2689</v>
      </c>
      <c r="F1636" s="7">
        <f t="shared" si="28"/>
        <v>13</v>
      </c>
      <c r="G1636" s="8">
        <v>3250</v>
      </c>
    </row>
    <row r="1637" spans="1:7" ht="16.5" x14ac:dyDescent="0.25">
      <c r="A1637" s="4" t="s">
        <v>2690</v>
      </c>
      <c r="B1637" s="5" t="s">
        <v>2331</v>
      </c>
      <c r="C1637" s="6" t="s">
        <v>1421</v>
      </c>
      <c r="D1637" s="6" t="s">
        <v>159</v>
      </c>
      <c r="E1637" s="6" t="s">
        <v>2691</v>
      </c>
      <c r="F1637" s="7">
        <f t="shared" si="28"/>
        <v>9</v>
      </c>
      <c r="G1637" s="8">
        <v>2250</v>
      </c>
    </row>
    <row r="1638" spans="1:7" ht="16.5" x14ac:dyDescent="0.25">
      <c r="A1638" s="4" t="s">
        <v>2692</v>
      </c>
      <c r="B1638" s="5" t="s">
        <v>2693</v>
      </c>
      <c r="C1638" s="6" t="s">
        <v>140</v>
      </c>
      <c r="D1638" s="6" t="s">
        <v>2694</v>
      </c>
      <c r="E1638" s="6" t="s">
        <v>2695</v>
      </c>
      <c r="F1638" s="7">
        <f t="shared" si="28"/>
        <v>20</v>
      </c>
      <c r="G1638" s="8">
        <v>5000</v>
      </c>
    </row>
    <row r="1639" spans="1:7" ht="16.5" x14ac:dyDescent="0.25">
      <c r="A1639" s="4" t="s">
        <v>2696</v>
      </c>
      <c r="B1639" s="5" t="s">
        <v>2693</v>
      </c>
      <c r="C1639" s="6" t="s">
        <v>2697</v>
      </c>
      <c r="D1639" s="6" t="s">
        <v>2380</v>
      </c>
      <c r="E1639" s="6" t="s">
        <v>2698</v>
      </c>
      <c r="F1639" s="7">
        <f t="shared" si="28"/>
        <v>20</v>
      </c>
      <c r="G1639" s="8">
        <v>5000</v>
      </c>
    </row>
    <row r="1640" spans="1:7" ht="16.5" x14ac:dyDescent="0.25">
      <c r="A1640" s="4" t="s">
        <v>2699</v>
      </c>
      <c r="B1640" s="5" t="s">
        <v>2693</v>
      </c>
      <c r="C1640" s="6" t="s">
        <v>199</v>
      </c>
      <c r="D1640" s="6" t="s">
        <v>21</v>
      </c>
      <c r="E1640" s="6" t="s">
        <v>130</v>
      </c>
      <c r="F1640" s="7">
        <f t="shared" si="28"/>
        <v>20</v>
      </c>
      <c r="G1640" s="8">
        <v>5000</v>
      </c>
    </row>
    <row r="1641" spans="1:7" ht="16.5" x14ac:dyDescent="0.25">
      <c r="A1641" s="4" t="s">
        <v>2700</v>
      </c>
      <c r="B1641" s="5" t="s">
        <v>2693</v>
      </c>
      <c r="C1641" s="6" t="s">
        <v>223</v>
      </c>
      <c r="D1641" s="6" t="s">
        <v>199</v>
      </c>
      <c r="E1641" s="6" t="s">
        <v>803</v>
      </c>
      <c r="F1641" s="7">
        <f t="shared" si="28"/>
        <v>20</v>
      </c>
      <c r="G1641" s="8">
        <v>5000</v>
      </c>
    </row>
    <row r="1642" spans="1:7" ht="16.5" x14ac:dyDescent="0.25">
      <c r="A1642" s="4" t="s">
        <v>2701</v>
      </c>
      <c r="B1642" s="5" t="s">
        <v>2693</v>
      </c>
      <c r="C1642" s="6" t="s">
        <v>223</v>
      </c>
      <c r="D1642" s="6" t="s">
        <v>199</v>
      </c>
      <c r="E1642" s="6" t="s">
        <v>805</v>
      </c>
      <c r="F1642" s="7">
        <f t="shared" si="28"/>
        <v>20</v>
      </c>
      <c r="G1642" s="8">
        <v>5000</v>
      </c>
    </row>
    <row r="1643" spans="1:7" ht="16.5" x14ac:dyDescent="0.25">
      <c r="A1643" s="4" t="s">
        <v>2702</v>
      </c>
      <c r="B1643" s="5" t="s">
        <v>2693</v>
      </c>
      <c r="C1643" s="6" t="s">
        <v>199</v>
      </c>
      <c r="D1643" s="6" t="s">
        <v>1459</v>
      </c>
      <c r="E1643" s="6" t="s">
        <v>2703</v>
      </c>
      <c r="F1643" s="7">
        <f t="shared" si="28"/>
        <v>20</v>
      </c>
      <c r="G1643" s="8">
        <v>5000</v>
      </c>
    </row>
    <row r="1644" spans="1:7" ht="16.5" x14ac:dyDescent="0.25">
      <c r="A1644" s="4" t="s">
        <v>2704</v>
      </c>
      <c r="B1644" s="5" t="s">
        <v>2693</v>
      </c>
      <c r="C1644" s="6" t="s">
        <v>2705</v>
      </c>
      <c r="D1644" s="6" t="s">
        <v>140</v>
      </c>
      <c r="E1644" s="6" t="s">
        <v>2706</v>
      </c>
      <c r="F1644" s="7">
        <f t="shared" si="28"/>
        <v>20</v>
      </c>
      <c r="G1644" s="8">
        <v>5000</v>
      </c>
    </row>
    <row r="1645" spans="1:7" ht="16.5" x14ac:dyDescent="0.25">
      <c r="A1645" s="4" t="s">
        <v>2707</v>
      </c>
      <c r="B1645" s="5" t="s">
        <v>2693</v>
      </c>
      <c r="C1645" s="6" t="s">
        <v>784</v>
      </c>
      <c r="D1645" s="6" t="s">
        <v>1421</v>
      </c>
      <c r="E1645" s="6" t="s">
        <v>42</v>
      </c>
      <c r="F1645" s="7">
        <f t="shared" si="28"/>
        <v>20</v>
      </c>
      <c r="G1645" s="8">
        <v>5000</v>
      </c>
    </row>
    <row r="1646" spans="1:7" ht="16.5" x14ac:dyDescent="0.25">
      <c r="A1646" s="4" t="s">
        <v>2708</v>
      </c>
      <c r="B1646" s="5" t="s">
        <v>267</v>
      </c>
      <c r="C1646" s="6" t="s">
        <v>199</v>
      </c>
      <c r="D1646" s="6" t="s">
        <v>34</v>
      </c>
      <c r="E1646" s="6" t="s">
        <v>483</v>
      </c>
      <c r="F1646" s="7">
        <f t="shared" si="28"/>
        <v>20</v>
      </c>
      <c r="G1646" s="8">
        <v>5000</v>
      </c>
    </row>
    <row r="1647" spans="1:7" ht="16.5" x14ac:dyDescent="0.25">
      <c r="A1647" s="4" t="s">
        <v>2709</v>
      </c>
      <c r="B1647" s="5" t="s">
        <v>267</v>
      </c>
      <c r="C1647" s="6" t="s">
        <v>401</v>
      </c>
      <c r="D1647" s="6" t="s">
        <v>21</v>
      </c>
      <c r="E1647" s="6" t="s">
        <v>543</v>
      </c>
      <c r="F1647" s="7">
        <f t="shared" si="28"/>
        <v>20</v>
      </c>
      <c r="G1647" s="8">
        <v>5000</v>
      </c>
    </row>
    <row r="1648" spans="1:7" ht="16.5" x14ac:dyDescent="0.25">
      <c r="A1648" s="4" t="s">
        <v>2710</v>
      </c>
      <c r="B1648" s="5" t="s">
        <v>1952</v>
      </c>
      <c r="C1648" s="6" t="s">
        <v>2711</v>
      </c>
      <c r="D1648" s="6" t="s">
        <v>140</v>
      </c>
      <c r="E1648" s="6" t="s">
        <v>2712</v>
      </c>
      <c r="F1648" s="7">
        <f t="shared" si="28"/>
        <v>13</v>
      </c>
      <c r="G1648" s="8">
        <v>3250</v>
      </c>
    </row>
    <row r="1649" spans="1:7" ht="16.5" x14ac:dyDescent="0.25">
      <c r="A1649" s="4" t="s">
        <v>2713</v>
      </c>
      <c r="B1649" s="5" t="s">
        <v>2714</v>
      </c>
      <c r="C1649" s="6" t="s">
        <v>2715</v>
      </c>
      <c r="D1649" s="6" t="s">
        <v>2663</v>
      </c>
      <c r="E1649" s="6" t="s">
        <v>42</v>
      </c>
      <c r="F1649" s="7">
        <f t="shared" si="28"/>
        <v>20</v>
      </c>
      <c r="G1649" s="8">
        <v>5000</v>
      </c>
    </row>
    <row r="1650" spans="1:7" ht="16.5" x14ac:dyDescent="0.25">
      <c r="A1650" s="4" t="s">
        <v>2716</v>
      </c>
      <c r="B1650" s="5" t="s">
        <v>2714</v>
      </c>
      <c r="C1650" s="6" t="s">
        <v>2717</v>
      </c>
      <c r="D1650" s="6" t="s">
        <v>1906</v>
      </c>
      <c r="E1650" s="6" t="s">
        <v>1078</v>
      </c>
      <c r="F1650" s="7">
        <f t="shared" si="28"/>
        <v>20</v>
      </c>
      <c r="G1650" s="8">
        <v>5000</v>
      </c>
    </row>
    <row r="1651" spans="1:7" ht="16.5" x14ac:dyDescent="0.25">
      <c r="A1651" s="4" t="s">
        <v>2718</v>
      </c>
      <c r="B1651" s="5" t="s">
        <v>2714</v>
      </c>
      <c r="C1651" s="6" t="s">
        <v>2715</v>
      </c>
      <c r="D1651" s="6" t="s">
        <v>28</v>
      </c>
      <c r="E1651" s="6" t="s">
        <v>946</v>
      </c>
      <c r="F1651" s="7">
        <f t="shared" si="28"/>
        <v>10</v>
      </c>
      <c r="G1651" s="8">
        <v>2500</v>
      </c>
    </row>
    <row r="1652" spans="1:7" ht="16.5" x14ac:dyDescent="0.25">
      <c r="A1652" s="4" t="s">
        <v>2719</v>
      </c>
      <c r="B1652" s="5" t="s">
        <v>2714</v>
      </c>
      <c r="C1652" s="6" t="s">
        <v>2717</v>
      </c>
      <c r="D1652" s="6" t="s">
        <v>1906</v>
      </c>
      <c r="E1652" s="6" t="s">
        <v>2720</v>
      </c>
      <c r="F1652" s="7">
        <f t="shared" si="28"/>
        <v>20</v>
      </c>
      <c r="G1652" s="8">
        <v>5000</v>
      </c>
    </row>
    <row r="1653" spans="1:7" ht="16.5" x14ac:dyDescent="0.25">
      <c r="A1653" s="4" t="s">
        <v>2721</v>
      </c>
      <c r="B1653" s="5" t="s">
        <v>2714</v>
      </c>
      <c r="C1653" s="6" t="s">
        <v>2722</v>
      </c>
      <c r="D1653" s="6" t="s">
        <v>2723</v>
      </c>
      <c r="E1653" s="6" t="s">
        <v>259</v>
      </c>
      <c r="F1653" s="7">
        <f t="shared" si="28"/>
        <v>20</v>
      </c>
      <c r="G1653" s="8">
        <v>5000</v>
      </c>
    </row>
    <row r="1654" spans="1:7" ht="16.5" x14ac:dyDescent="0.25">
      <c r="A1654" s="4" t="s">
        <v>2724</v>
      </c>
      <c r="B1654" s="5" t="s">
        <v>2714</v>
      </c>
      <c r="C1654" s="6" t="s">
        <v>2717</v>
      </c>
      <c r="D1654" s="6" t="s">
        <v>2663</v>
      </c>
      <c r="E1654" s="6" t="s">
        <v>2725</v>
      </c>
      <c r="F1654" s="7">
        <f t="shared" si="28"/>
        <v>9</v>
      </c>
      <c r="G1654" s="8">
        <v>2250</v>
      </c>
    </row>
    <row r="1655" spans="1:7" ht="16.5" x14ac:dyDescent="0.25">
      <c r="A1655" s="4" t="s">
        <v>2726</v>
      </c>
      <c r="B1655" s="5" t="s">
        <v>2714</v>
      </c>
      <c r="C1655" s="6" t="s">
        <v>2715</v>
      </c>
      <c r="D1655" s="6" t="s">
        <v>672</v>
      </c>
      <c r="E1655" s="6" t="s">
        <v>834</v>
      </c>
      <c r="F1655" s="7">
        <f t="shared" si="28"/>
        <v>20</v>
      </c>
      <c r="G1655" s="8">
        <v>5000</v>
      </c>
    </row>
    <row r="1656" spans="1:7" ht="16.5" x14ac:dyDescent="0.25">
      <c r="A1656" s="4" t="s">
        <v>2727</v>
      </c>
      <c r="B1656" s="5" t="s">
        <v>2714</v>
      </c>
      <c r="C1656" s="6" t="s">
        <v>2715</v>
      </c>
      <c r="D1656" s="6" t="s">
        <v>2728</v>
      </c>
      <c r="E1656" s="6" t="s">
        <v>2729</v>
      </c>
      <c r="F1656" s="7">
        <f t="shared" ref="F1656:F1719" si="29">G1656/250</f>
        <v>20</v>
      </c>
      <c r="G1656" s="8">
        <v>5000</v>
      </c>
    </row>
    <row r="1657" spans="1:7" ht="16.5" x14ac:dyDescent="0.25">
      <c r="A1657" s="4" t="s">
        <v>2730</v>
      </c>
      <c r="B1657" s="5" t="s">
        <v>2714</v>
      </c>
      <c r="C1657" s="6" t="s">
        <v>132</v>
      </c>
      <c r="D1657" s="6" t="s">
        <v>769</v>
      </c>
      <c r="E1657" s="6" t="s">
        <v>2731</v>
      </c>
      <c r="F1657" s="7">
        <f t="shared" si="29"/>
        <v>20</v>
      </c>
      <c r="G1657" s="8">
        <v>5000</v>
      </c>
    </row>
    <row r="1658" spans="1:7" ht="16.5" x14ac:dyDescent="0.25">
      <c r="A1658" s="4" t="s">
        <v>2732</v>
      </c>
      <c r="B1658" s="5" t="s">
        <v>2714</v>
      </c>
      <c r="C1658" s="6" t="s">
        <v>140</v>
      </c>
      <c r="D1658" s="6" t="s">
        <v>2717</v>
      </c>
      <c r="E1658" s="6" t="s">
        <v>752</v>
      </c>
      <c r="F1658" s="7">
        <f t="shared" si="29"/>
        <v>20</v>
      </c>
      <c r="G1658" s="8">
        <v>5000</v>
      </c>
    </row>
    <row r="1659" spans="1:7" ht="16.5" x14ac:dyDescent="0.25">
      <c r="A1659" s="4" t="s">
        <v>2733</v>
      </c>
      <c r="B1659" s="5" t="s">
        <v>2714</v>
      </c>
      <c r="C1659" s="6" t="s">
        <v>2663</v>
      </c>
      <c r="D1659" s="6" t="s">
        <v>132</v>
      </c>
      <c r="E1659" s="6" t="s">
        <v>1653</v>
      </c>
      <c r="F1659" s="7">
        <f t="shared" si="29"/>
        <v>20</v>
      </c>
      <c r="G1659" s="8">
        <v>5000</v>
      </c>
    </row>
    <row r="1660" spans="1:7" ht="16.5" x14ac:dyDescent="0.25">
      <c r="A1660" s="4" t="s">
        <v>2734</v>
      </c>
      <c r="B1660" s="5" t="s">
        <v>2714</v>
      </c>
      <c r="C1660" s="6" t="s">
        <v>2715</v>
      </c>
      <c r="D1660" s="6" t="s">
        <v>759</v>
      </c>
      <c r="E1660" s="6" t="s">
        <v>2735</v>
      </c>
      <c r="F1660" s="7">
        <f t="shared" si="29"/>
        <v>20</v>
      </c>
      <c r="G1660" s="8">
        <v>5000</v>
      </c>
    </row>
    <row r="1661" spans="1:7" ht="16.5" x14ac:dyDescent="0.25">
      <c r="A1661" s="4" t="s">
        <v>2736</v>
      </c>
      <c r="B1661" s="5" t="s">
        <v>2714</v>
      </c>
      <c r="C1661" s="6" t="s">
        <v>2715</v>
      </c>
      <c r="D1661" s="6" t="s">
        <v>759</v>
      </c>
      <c r="E1661" s="6" t="s">
        <v>2737</v>
      </c>
      <c r="F1661" s="7">
        <f t="shared" si="29"/>
        <v>20</v>
      </c>
      <c r="G1661" s="8">
        <v>5000</v>
      </c>
    </row>
    <row r="1662" spans="1:7" ht="16.5" x14ac:dyDescent="0.25">
      <c r="A1662" s="4" t="s">
        <v>2738</v>
      </c>
      <c r="B1662" s="5" t="s">
        <v>2714</v>
      </c>
      <c r="C1662" s="6" t="s">
        <v>2717</v>
      </c>
      <c r="D1662" s="6" t="s">
        <v>2739</v>
      </c>
      <c r="E1662" s="6" t="s">
        <v>2740</v>
      </c>
      <c r="F1662" s="7">
        <f t="shared" si="29"/>
        <v>9</v>
      </c>
      <c r="G1662" s="8">
        <v>2250</v>
      </c>
    </row>
    <row r="1663" spans="1:7" ht="16.5" x14ac:dyDescent="0.25">
      <c r="A1663" s="4" t="s">
        <v>2741</v>
      </c>
      <c r="B1663" s="5" t="s">
        <v>2714</v>
      </c>
      <c r="C1663" s="6" t="s">
        <v>99</v>
      </c>
      <c r="D1663" s="6" t="s">
        <v>132</v>
      </c>
      <c r="E1663" s="6" t="s">
        <v>810</v>
      </c>
      <c r="F1663" s="7">
        <f t="shared" si="29"/>
        <v>15</v>
      </c>
      <c r="G1663" s="8">
        <v>3750</v>
      </c>
    </row>
    <row r="1664" spans="1:7" ht="16.5" x14ac:dyDescent="0.25">
      <c r="A1664" s="4" t="s">
        <v>2742</v>
      </c>
      <c r="B1664" s="5" t="s">
        <v>2714</v>
      </c>
      <c r="C1664" s="6" t="s">
        <v>2715</v>
      </c>
      <c r="D1664" s="6" t="s">
        <v>597</v>
      </c>
      <c r="E1664" s="6" t="s">
        <v>897</v>
      </c>
      <c r="F1664" s="7">
        <f t="shared" si="29"/>
        <v>20</v>
      </c>
      <c r="G1664" s="8">
        <v>5000</v>
      </c>
    </row>
    <row r="1665" spans="1:7" ht="16.5" x14ac:dyDescent="0.25">
      <c r="A1665" s="4" t="s">
        <v>2743</v>
      </c>
      <c r="B1665" s="5" t="s">
        <v>2714</v>
      </c>
      <c r="C1665" s="6" t="s">
        <v>2717</v>
      </c>
      <c r="D1665" s="6" t="s">
        <v>1906</v>
      </c>
      <c r="E1665" s="6" t="s">
        <v>1153</v>
      </c>
      <c r="F1665" s="7">
        <f t="shared" si="29"/>
        <v>20</v>
      </c>
      <c r="G1665" s="8">
        <v>5000</v>
      </c>
    </row>
    <row r="1666" spans="1:7" ht="16.5" x14ac:dyDescent="0.25">
      <c r="A1666" s="4" t="s">
        <v>2744</v>
      </c>
      <c r="B1666" s="5" t="s">
        <v>2714</v>
      </c>
      <c r="C1666" s="6" t="s">
        <v>59</v>
      </c>
      <c r="D1666" s="6" t="s">
        <v>522</v>
      </c>
      <c r="E1666" s="6" t="s">
        <v>2745</v>
      </c>
      <c r="F1666" s="7">
        <f t="shared" si="29"/>
        <v>9</v>
      </c>
      <c r="G1666" s="8">
        <v>2250</v>
      </c>
    </row>
    <row r="1667" spans="1:7" ht="16.5" x14ac:dyDescent="0.25">
      <c r="A1667" s="4" t="s">
        <v>2746</v>
      </c>
      <c r="B1667" s="5" t="s">
        <v>2714</v>
      </c>
      <c r="C1667" s="6" t="s">
        <v>2715</v>
      </c>
      <c r="D1667" s="6" t="s">
        <v>2747</v>
      </c>
      <c r="E1667" s="6" t="s">
        <v>2748</v>
      </c>
      <c r="F1667" s="7">
        <f t="shared" si="29"/>
        <v>15</v>
      </c>
      <c r="G1667" s="8">
        <v>3750</v>
      </c>
    </row>
    <row r="1668" spans="1:7" ht="16.5" x14ac:dyDescent="0.25">
      <c r="A1668" s="4" t="s">
        <v>2749</v>
      </c>
      <c r="B1668" s="5" t="s">
        <v>2714</v>
      </c>
      <c r="C1668" s="6" t="s">
        <v>2715</v>
      </c>
      <c r="D1668" s="6" t="s">
        <v>2723</v>
      </c>
      <c r="E1668" s="6" t="s">
        <v>814</v>
      </c>
      <c r="F1668" s="7">
        <f t="shared" si="29"/>
        <v>20</v>
      </c>
      <c r="G1668" s="8">
        <v>5000</v>
      </c>
    </row>
    <row r="1669" spans="1:7" ht="16.5" x14ac:dyDescent="0.25">
      <c r="A1669" s="4" t="s">
        <v>2750</v>
      </c>
      <c r="B1669" s="5" t="s">
        <v>2714</v>
      </c>
      <c r="C1669" s="6" t="s">
        <v>2723</v>
      </c>
      <c r="D1669" s="6" t="s">
        <v>2717</v>
      </c>
      <c r="E1669" s="6" t="s">
        <v>2751</v>
      </c>
      <c r="F1669" s="7">
        <f t="shared" si="29"/>
        <v>20</v>
      </c>
      <c r="G1669" s="8">
        <v>5000</v>
      </c>
    </row>
    <row r="1670" spans="1:7" ht="16.5" x14ac:dyDescent="0.25">
      <c r="A1670" s="4" t="s">
        <v>2752</v>
      </c>
      <c r="B1670" s="5" t="s">
        <v>2714</v>
      </c>
      <c r="C1670" s="6" t="s">
        <v>179</v>
      </c>
      <c r="D1670" s="6" t="s">
        <v>132</v>
      </c>
      <c r="E1670" s="6" t="s">
        <v>629</v>
      </c>
      <c r="F1670" s="7">
        <f t="shared" si="29"/>
        <v>20</v>
      </c>
      <c r="G1670" s="8">
        <v>5000</v>
      </c>
    </row>
    <row r="1671" spans="1:7" ht="16.5" x14ac:dyDescent="0.25">
      <c r="A1671" s="4" t="s">
        <v>2753</v>
      </c>
      <c r="B1671" s="5" t="s">
        <v>2714</v>
      </c>
      <c r="C1671" s="6" t="s">
        <v>2715</v>
      </c>
      <c r="D1671" s="6" t="s">
        <v>2717</v>
      </c>
      <c r="E1671" s="6" t="s">
        <v>2754</v>
      </c>
      <c r="F1671" s="7">
        <f t="shared" si="29"/>
        <v>20</v>
      </c>
      <c r="G1671" s="8">
        <v>5000</v>
      </c>
    </row>
    <row r="1672" spans="1:7" ht="16.5" x14ac:dyDescent="0.25">
      <c r="A1672" s="4" t="s">
        <v>2755</v>
      </c>
      <c r="B1672" s="5" t="s">
        <v>2714</v>
      </c>
      <c r="C1672" s="6" t="s">
        <v>2715</v>
      </c>
      <c r="D1672" s="6" t="s">
        <v>37</v>
      </c>
      <c r="E1672" s="6" t="s">
        <v>2756</v>
      </c>
      <c r="F1672" s="7">
        <f t="shared" si="29"/>
        <v>20</v>
      </c>
      <c r="G1672" s="8">
        <v>5000</v>
      </c>
    </row>
    <row r="1673" spans="1:7" ht="16.5" x14ac:dyDescent="0.25">
      <c r="A1673" s="4" t="s">
        <v>2757</v>
      </c>
      <c r="B1673" s="5" t="s">
        <v>2714</v>
      </c>
      <c r="C1673" s="6" t="s">
        <v>759</v>
      </c>
      <c r="D1673" s="6" t="s">
        <v>1696</v>
      </c>
      <c r="E1673" s="6" t="s">
        <v>2758</v>
      </c>
      <c r="F1673" s="7">
        <f t="shared" si="29"/>
        <v>20</v>
      </c>
      <c r="G1673" s="8">
        <v>5000</v>
      </c>
    </row>
    <row r="1674" spans="1:7" ht="16.5" x14ac:dyDescent="0.25">
      <c r="A1674" s="4" t="s">
        <v>2759</v>
      </c>
      <c r="B1674" s="5" t="s">
        <v>2714</v>
      </c>
      <c r="C1674" s="6" t="s">
        <v>2715</v>
      </c>
      <c r="D1674" s="6" t="s">
        <v>2760</v>
      </c>
      <c r="E1674" s="6" t="s">
        <v>605</v>
      </c>
      <c r="F1674" s="7">
        <f t="shared" si="29"/>
        <v>10</v>
      </c>
      <c r="G1674" s="8">
        <v>2500</v>
      </c>
    </row>
    <row r="1675" spans="1:7" ht="16.5" x14ac:dyDescent="0.25">
      <c r="A1675" s="4" t="s">
        <v>2761</v>
      </c>
      <c r="B1675" s="5" t="s">
        <v>2714</v>
      </c>
      <c r="C1675" s="6" t="s">
        <v>2715</v>
      </c>
      <c r="D1675" s="6" t="s">
        <v>2723</v>
      </c>
      <c r="E1675" s="6" t="s">
        <v>2762</v>
      </c>
      <c r="F1675" s="7">
        <f t="shared" si="29"/>
        <v>20</v>
      </c>
      <c r="G1675" s="8">
        <v>5000</v>
      </c>
    </row>
    <row r="1676" spans="1:7" ht="16.5" x14ac:dyDescent="0.25">
      <c r="A1676" s="4" t="s">
        <v>2763</v>
      </c>
      <c r="B1676" s="5" t="s">
        <v>2714</v>
      </c>
      <c r="C1676" s="6" t="s">
        <v>2715</v>
      </c>
      <c r="D1676" s="6" t="s">
        <v>2723</v>
      </c>
      <c r="E1676" s="6" t="s">
        <v>2764</v>
      </c>
      <c r="F1676" s="7">
        <f t="shared" si="29"/>
        <v>20</v>
      </c>
      <c r="G1676" s="8">
        <v>5000</v>
      </c>
    </row>
    <row r="1677" spans="1:7" ht="16.5" x14ac:dyDescent="0.25">
      <c r="A1677" s="4" t="s">
        <v>2765</v>
      </c>
      <c r="B1677" s="5" t="s">
        <v>2714</v>
      </c>
      <c r="C1677" s="6" t="s">
        <v>2715</v>
      </c>
      <c r="D1677" s="6" t="s">
        <v>2723</v>
      </c>
      <c r="E1677" s="6" t="s">
        <v>77</v>
      </c>
      <c r="F1677" s="7">
        <f t="shared" si="29"/>
        <v>20</v>
      </c>
      <c r="G1677" s="8">
        <v>5000</v>
      </c>
    </row>
    <row r="1678" spans="1:7" ht="16.5" x14ac:dyDescent="0.25">
      <c r="A1678" s="4" t="s">
        <v>2766</v>
      </c>
      <c r="B1678" s="5" t="s">
        <v>2714</v>
      </c>
      <c r="C1678" s="6" t="s">
        <v>2715</v>
      </c>
      <c r="D1678" s="6" t="s">
        <v>2723</v>
      </c>
      <c r="E1678" s="6" t="s">
        <v>2365</v>
      </c>
      <c r="F1678" s="7">
        <f t="shared" si="29"/>
        <v>20</v>
      </c>
      <c r="G1678" s="8">
        <v>5000</v>
      </c>
    </row>
    <row r="1679" spans="1:7" ht="16.5" x14ac:dyDescent="0.25">
      <c r="A1679" s="4" t="s">
        <v>2767</v>
      </c>
      <c r="B1679" s="5" t="s">
        <v>2714</v>
      </c>
      <c r="C1679" s="6" t="s">
        <v>2715</v>
      </c>
      <c r="D1679" s="6" t="s">
        <v>2723</v>
      </c>
      <c r="E1679" s="6" t="s">
        <v>897</v>
      </c>
      <c r="F1679" s="7">
        <f t="shared" si="29"/>
        <v>15</v>
      </c>
      <c r="G1679" s="8">
        <v>3750</v>
      </c>
    </row>
    <row r="1680" spans="1:7" ht="16.5" x14ac:dyDescent="0.25">
      <c r="A1680" s="4" t="s">
        <v>2768</v>
      </c>
      <c r="B1680" s="5" t="s">
        <v>2714</v>
      </c>
      <c r="C1680" s="6" t="s">
        <v>2715</v>
      </c>
      <c r="D1680" s="6" t="s">
        <v>597</v>
      </c>
      <c r="E1680" s="6" t="s">
        <v>2689</v>
      </c>
      <c r="F1680" s="7">
        <f t="shared" si="29"/>
        <v>9</v>
      </c>
      <c r="G1680" s="8">
        <v>2250</v>
      </c>
    </row>
    <row r="1681" spans="1:7" ht="16.5" x14ac:dyDescent="0.25">
      <c r="A1681" s="4" t="s">
        <v>2769</v>
      </c>
      <c r="B1681" s="5" t="s">
        <v>2714</v>
      </c>
      <c r="C1681" s="6" t="s">
        <v>2715</v>
      </c>
      <c r="D1681" s="6" t="s">
        <v>140</v>
      </c>
      <c r="E1681" s="6" t="s">
        <v>1276</v>
      </c>
      <c r="F1681" s="7">
        <f t="shared" si="29"/>
        <v>20</v>
      </c>
      <c r="G1681" s="8">
        <v>5000</v>
      </c>
    </row>
    <row r="1682" spans="1:7" ht="16.5" x14ac:dyDescent="0.25">
      <c r="A1682" s="4" t="s">
        <v>2770</v>
      </c>
      <c r="B1682" s="5" t="s">
        <v>2714</v>
      </c>
      <c r="C1682" s="6" t="s">
        <v>2715</v>
      </c>
      <c r="D1682" s="6" t="s">
        <v>2663</v>
      </c>
      <c r="E1682" s="6" t="s">
        <v>173</v>
      </c>
      <c r="F1682" s="7">
        <f t="shared" si="29"/>
        <v>20</v>
      </c>
      <c r="G1682" s="8">
        <v>5000</v>
      </c>
    </row>
    <row r="1683" spans="1:7" ht="16.5" x14ac:dyDescent="0.25">
      <c r="A1683" s="4" t="s">
        <v>2771</v>
      </c>
      <c r="B1683" s="5" t="s">
        <v>2772</v>
      </c>
      <c r="C1683" s="6" t="s">
        <v>20</v>
      </c>
      <c r="D1683" s="6" t="s">
        <v>2773</v>
      </c>
      <c r="E1683" s="6" t="s">
        <v>259</v>
      </c>
      <c r="F1683" s="7">
        <f t="shared" si="29"/>
        <v>15</v>
      </c>
      <c r="G1683" s="8">
        <v>3750</v>
      </c>
    </row>
    <row r="1684" spans="1:7" ht="16.5" x14ac:dyDescent="0.25">
      <c r="A1684" s="4" t="s">
        <v>2774</v>
      </c>
      <c r="B1684" s="5" t="s">
        <v>2772</v>
      </c>
      <c r="C1684" s="6" t="s">
        <v>223</v>
      </c>
      <c r="D1684" s="6" t="s">
        <v>2775</v>
      </c>
      <c r="E1684" s="6" t="s">
        <v>2776</v>
      </c>
      <c r="F1684" s="7">
        <f t="shared" si="29"/>
        <v>10</v>
      </c>
      <c r="G1684" s="8">
        <v>2500</v>
      </c>
    </row>
    <row r="1685" spans="1:7" ht="16.5" x14ac:dyDescent="0.25">
      <c r="A1685" s="4" t="s">
        <v>2777</v>
      </c>
      <c r="B1685" s="5" t="s">
        <v>2772</v>
      </c>
      <c r="C1685" s="6" t="s">
        <v>686</v>
      </c>
      <c r="D1685" s="6" t="s">
        <v>2778</v>
      </c>
      <c r="E1685" s="6" t="s">
        <v>2779</v>
      </c>
      <c r="F1685" s="7">
        <f t="shared" si="29"/>
        <v>10</v>
      </c>
      <c r="G1685" s="8">
        <v>2500</v>
      </c>
    </row>
    <row r="1686" spans="1:7" ht="16.5" x14ac:dyDescent="0.25">
      <c r="A1686" s="4" t="s">
        <v>2780</v>
      </c>
      <c r="B1686" s="5" t="s">
        <v>2772</v>
      </c>
      <c r="C1686" s="6" t="s">
        <v>79</v>
      </c>
      <c r="D1686" s="6" t="s">
        <v>2781</v>
      </c>
      <c r="E1686" s="6" t="s">
        <v>216</v>
      </c>
      <c r="F1686" s="7">
        <f t="shared" si="29"/>
        <v>20</v>
      </c>
      <c r="G1686" s="8">
        <v>5000</v>
      </c>
    </row>
    <row r="1687" spans="1:7" ht="16.5" x14ac:dyDescent="0.25">
      <c r="A1687" s="4" t="s">
        <v>2782</v>
      </c>
      <c r="B1687" s="5" t="s">
        <v>2772</v>
      </c>
      <c r="C1687" s="6" t="s">
        <v>59</v>
      </c>
      <c r="D1687" s="6" t="s">
        <v>486</v>
      </c>
      <c r="E1687" s="6" t="s">
        <v>598</v>
      </c>
      <c r="F1687" s="7">
        <f t="shared" si="29"/>
        <v>9</v>
      </c>
      <c r="G1687" s="8">
        <v>2250</v>
      </c>
    </row>
    <row r="1688" spans="1:7" ht="16.5" x14ac:dyDescent="0.25">
      <c r="A1688" s="4" t="s">
        <v>2783</v>
      </c>
      <c r="B1688" s="5" t="s">
        <v>2772</v>
      </c>
      <c r="C1688" s="6" t="s">
        <v>2784</v>
      </c>
      <c r="D1688" s="6" t="s">
        <v>1312</v>
      </c>
      <c r="E1688" s="6" t="s">
        <v>29</v>
      </c>
      <c r="F1688" s="7">
        <f t="shared" si="29"/>
        <v>9</v>
      </c>
      <c r="G1688" s="8">
        <v>2250</v>
      </c>
    </row>
    <row r="1689" spans="1:7" ht="16.5" x14ac:dyDescent="0.25">
      <c r="A1689" s="4" t="s">
        <v>2785</v>
      </c>
      <c r="B1689" s="5" t="s">
        <v>2772</v>
      </c>
      <c r="C1689" s="6" t="s">
        <v>738</v>
      </c>
      <c r="D1689" s="6" t="s">
        <v>21</v>
      </c>
      <c r="E1689" s="6" t="s">
        <v>2786</v>
      </c>
      <c r="F1689" s="7">
        <f t="shared" si="29"/>
        <v>7</v>
      </c>
      <c r="G1689" s="8">
        <v>1750</v>
      </c>
    </row>
    <row r="1690" spans="1:7" ht="16.5" x14ac:dyDescent="0.25">
      <c r="A1690" s="4" t="s">
        <v>2787</v>
      </c>
      <c r="B1690" s="5" t="s">
        <v>2772</v>
      </c>
      <c r="C1690" s="6" t="s">
        <v>20</v>
      </c>
      <c r="D1690" s="6" t="s">
        <v>2773</v>
      </c>
      <c r="E1690" s="6" t="s">
        <v>154</v>
      </c>
      <c r="F1690" s="7">
        <f t="shared" si="29"/>
        <v>9</v>
      </c>
      <c r="G1690" s="8">
        <v>2250</v>
      </c>
    </row>
    <row r="1691" spans="1:7" ht="16.5" x14ac:dyDescent="0.25">
      <c r="A1691" s="4" t="s">
        <v>2788</v>
      </c>
      <c r="B1691" s="5" t="s">
        <v>2772</v>
      </c>
      <c r="C1691" s="6" t="s">
        <v>252</v>
      </c>
      <c r="D1691" s="6" t="s">
        <v>24</v>
      </c>
      <c r="E1691" s="6" t="s">
        <v>1395</v>
      </c>
      <c r="F1691" s="7">
        <f t="shared" si="29"/>
        <v>25</v>
      </c>
      <c r="G1691" s="8">
        <v>6250</v>
      </c>
    </row>
    <row r="1692" spans="1:7" ht="16.5" x14ac:dyDescent="0.25">
      <c r="A1692" s="4" t="s">
        <v>2789</v>
      </c>
      <c r="B1692" s="5" t="s">
        <v>2772</v>
      </c>
      <c r="C1692" s="6" t="s">
        <v>199</v>
      </c>
      <c r="D1692" s="6" t="s">
        <v>369</v>
      </c>
      <c r="E1692" s="6" t="s">
        <v>2790</v>
      </c>
      <c r="F1692" s="7">
        <f t="shared" si="29"/>
        <v>15</v>
      </c>
      <c r="G1692" s="8">
        <v>3750</v>
      </c>
    </row>
    <row r="1693" spans="1:7" ht="16.5" x14ac:dyDescent="0.25">
      <c r="A1693" s="4" t="s">
        <v>2791</v>
      </c>
      <c r="B1693" s="5" t="s">
        <v>2772</v>
      </c>
      <c r="C1693" s="6" t="s">
        <v>224</v>
      </c>
      <c r="D1693" s="6" t="s">
        <v>59</v>
      </c>
      <c r="E1693" s="6" t="s">
        <v>730</v>
      </c>
      <c r="F1693" s="7">
        <f t="shared" si="29"/>
        <v>20</v>
      </c>
      <c r="G1693" s="8">
        <v>5000</v>
      </c>
    </row>
    <row r="1694" spans="1:7" ht="16.5" x14ac:dyDescent="0.25">
      <c r="A1694" s="4" t="s">
        <v>2792</v>
      </c>
      <c r="B1694" s="5" t="s">
        <v>2772</v>
      </c>
      <c r="C1694" s="6" t="s">
        <v>175</v>
      </c>
      <c r="D1694" s="6" t="s">
        <v>2775</v>
      </c>
      <c r="E1694" s="6" t="s">
        <v>2793</v>
      </c>
      <c r="F1694" s="7">
        <f t="shared" si="29"/>
        <v>9</v>
      </c>
      <c r="G1694" s="8">
        <v>2250</v>
      </c>
    </row>
    <row r="1695" spans="1:7" ht="16.5" x14ac:dyDescent="0.25">
      <c r="A1695" s="4" t="s">
        <v>2794</v>
      </c>
      <c r="B1695" s="5" t="s">
        <v>2772</v>
      </c>
      <c r="C1695" s="6" t="s">
        <v>2778</v>
      </c>
      <c r="D1695" s="6" t="s">
        <v>710</v>
      </c>
      <c r="E1695" s="6" t="s">
        <v>2795</v>
      </c>
      <c r="F1695" s="7">
        <f t="shared" si="29"/>
        <v>20</v>
      </c>
      <c r="G1695" s="8">
        <v>5000</v>
      </c>
    </row>
    <row r="1696" spans="1:7" ht="16.5" x14ac:dyDescent="0.25">
      <c r="A1696" s="4" t="s">
        <v>2796</v>
      </c>
      <c r="B1696" s="5" t="s">
        <v>2772</v>
      </c>
      <c r="C1696" s="6" t="s">
        <v>2797</v>
      </c>
      <c r="D1696" s="6" t="s">
        <v>2797</v>
      </c>
      <c r="E1696" s="6" t="s">
        <v>2798</v>
      </c>
      <c r="F1696" s="7">
        <f t="shared" si="29"/>
        <v>20</v>
      </c>
      <c r="G1696" s="8">
        <v>5000</v>
      </c>
    </row>
    <row r="1697" spans="1:7" ht="16.5" x14ac:dyDescent="0.25">
      <c r="A1697" s="4" t="s">
        <v>2799</v>
      </c>
      <c r="B1697" s="5" t="s">
        <v>2772</v>
      </c>
      <c r="C1697" s="6" t="s">
        <v>140</v>
      </c>
      <c r="D1697" s="6" t="s">
        <v>273</v>
      </c>
      <c r="E1697" s="6" t="s">
        <v>187</v>
      </c>
      <c r="F1697" s="7">
        <f t="shared" si="29"/>
        <v>15</v>
      </c>
      <c r="G1697" s="8">
        <v>3750</v>
      </c>
    </row>
    <row r="1698" spans="1:7" ht="16.5" x14ac:dyDescent="0.25">
      <c r="A1698" s="4" t="s">
        <v>2800</v>
      </c>
      <c r="B1698" s="5" t="s">
        <v>2772</v>
      </c>
      <c r="C1698" s="6" t="s">
        <v>299</v>
      </c>
      <c r="D1698" s="6" t="s">
        <v>2801</v>
      </c>
      <c r="E1698" s="6" t="s">
        <v>2802</v>
      </c>
      <c r="F1698" s="7">
        <f t="shared" si="29"/>
        <v>20</v>
      </c>
      <c r="G1698" s="8">
        <v>5000</v>
      </c>
    </row>
    <row r="1699" spans="1:7" ht="16.5" x14ac:dyDescent="0.25">
      <c r="A1699" s="4" t="s">
        <v>2803</v>
      </c>
      <c r="B1699" s="5" t="s">
        <v>2772</v>
      </c>
      <c r="C1699" s="6" t="s">
        <v>189</v>
      </c>
      <c r="D1699" s="6" t="s">
        <v>28</v>
      </c>
      <c r="E1699" s="6" t="s">
        <v>2804</v>
      </c>
      <c r="F1699" s="7">
        <f t="shared" si="29"/>
        <v>20</v>
      </c>
      <c r="G1699" s="8">
        <v>5000</v>
      </c>
    </row>
    <row r="1700" spans="1:7" ht="16.5" x14ac:dyDescent="0.25">
      <c r="A1700" s="4" t="s">
        <v>2805</v>
      </c>
      <c r="B1700" s="5" t="s">
        <v>2772</v>
      </c>
      <c r="C1700" s="6" t="s">
        <v>34</v>
      </c>
      <c r="D1700" s="6" t="s">
        <v>686</v>
      </c>
      <c r="E1700" s="6" t="s">
        <v>2806</v>
      </c>
      <c r="F1700" s="7">
        <f t="shared" si="29"/>
        <v>20</v>
      </c>
      <c r="G1700" s="8">
        <v>5000</v>
      </c>
    </row>
    <row r="1701" spans="1:7" ht="16.5" x14ac:dyDescent="0.25">
      <c r="A1701" s="4" t="s">
        <v>2807</v>
      </c>
      <c r="B1701" s="5" t="s">
        <v>2772</v>
      </c>
      <c r="C1701" s="6" t="s">
        <v>686</v>
      </c>
      <c r="D1701" s="6" t="s">
        <v>20</v>
      </c>
      <c r="E1701" s="6" t="s">
        <v>2808</v>
      </c>
      <c r="F1701" s="7">
        <f t="shared" si="29"/>
        <v>5</v>
      </c>
      <c r="G1701" s="8">
        <v>1250</v>
      </c>
    </row>
    <row r="1702" spans="1:7" ht="16.5" x14ac:dyDescent="0.25">
      <c r="A1702" s="4" t="s">
        <v>2809</v>
      </c>
      <c r="B1702" s="5" t="s">
        <v>2772</v>
      </c>
      <c r="C1702" s="6" t="s">
        <v>2810</v>
      </c>
      <c r="D1702" s="6" t="s">
        <v>199</v>
      </c>
      <c r="E1702" s="6" t="s">
        <v>2737</v>
      </c>
      <c r="F1702" s="7">
        <f t="shared" si="29"/>
        <v>15</v>
      </c>
      <c r="G1702" s="8">
        <v>3750</v>
      </c>
    </row>
    <row r="1703" spans="1:7" ht="16.5" x14ac:dyDescent="0.25">
      <c r="A1703" s="4" t="s">
        <v>2811</v>
      </c>
      <c r="B1703" s="5" t="s">
        <v>2772</v>
      </c>
      <c r="C1703" s="6" t="s">
        <v>169</v>
      </c>
      <c r="D1703" s="6" t="s">
        <v>2812</v>
      </c>
      <c r="E1703" s="6" t="s">
        <v>2813</v>
      </c>
      <c r="F1703" s="7">
        <f t="shared" si="29"/>
        <v>20</v>
      </c>
      <c r="G1703" s="8">
        <v>5000</v>
      </c>
    </row>
    <row r="1704" spans="1:7" ht="16.5" x14ac:dyDescent="0.25">
      <c r="A1704" s="4" t="s">
        <v>2814</v>
      </c>
      <c r="B1704" s="5" t="s">
        <v>2772</v>
      </c>
      <c r="C1704" s="6" t="s">
        <v>169</v>
      </c>
      <c r="D1704" s="6" t="s">
        <v>1321</v>
      </c>
      <c r="E1704" s="6" t="s">
        <v>1151</v>
      </c>
      <c r="F1704" s="7">
        <f t="shared" si="29"/>
        <v>20</v>
      </c>
      <c r="G1704" s="8">
        <v>5000</v>
      </c>
    </row>
    <row r="1705" spans="1:7" ht="16.5" x14ac:dyDescent="0.25">
      <c r="A1705" s="4" t="s">
        <v>2815</v>
      </c>
      <c r="B1705" s="5" t="s">
        <v>2772</v>
      </c>
      <c r="C1705" s="6" t="s">
        <v>497</v>
      </c>
      <c r="D1705" s="6" t="s">
        <v>140</v>
      </c>
      <c r="E1705" s="6" t="s">
        <v>2816</v>
      </c>
      <c r="F1705" s="7">
        <f t="shared" si="29"/>
        <v>15</v>
      </c>
      <c r="G1705" s="8">
        <v>3750</v>
      </c>
    </row>
    <row r="1706" spans="1:7" ht="16.5" x14ac:dyDescent="0.25">
      <c r="A1706" s="4" t="s">
        <v>2817</v>
      </c>
      <c r="B1706" s="5" t="s">
        <v>2772</v>
      </c>
      <c r="C1706" s="6" t="s">
        <v>20</v>
      </c>
      <c r="D1706" s="6" t="s">
        <v>12</v>
      </c>
      <c r="E1706" s="6" t="s">
        <v>2818</v>
      </c>
      <c r="F1706" s="7">
        <f t="shared" si="29"/>
        <v>15</v>
      </c>
      <c r="G1706" s="8">
        <v>3750</v>
      </c>
    </row>
    <row r="1707" spans="1:7" ht="16.5" x14ac:dyDescent="0.25">
      <c r="A1707" s="4" t="s">
        <v>2819</v>
      </c>
      <c r="B1707" s="5" t="s">
        <v>2772</v>
      </c>
      <c r="C1707" s="6" t="s">
        <v>20</v>
      </c>
      <c r="D1707" s="6" t="s">
        <v>20</v>
      </c>
      <c r="E1707" s="6" t="s">
        <v>233</v>
      </c>
      <c r="F1707" s="7">
        <f t="shared" si="29"/>
        <v>15</v>
      </c>
      <c r="G1707" s="8">
        <v>3750</v>
      </c>
    </row>
    <row r="1708" spans="1:7" ht="16.5" x14ac:dyDescent="0.25">
      <c r="A1708" s="4" t="s">
        <v>2820</v>
      </c>
      <c r="B1708" s="5" t="s">
        <v>2772</v>
      </c>
      <c r="C1708" s="6" t="s">
        <v>199</v>
      </c>
      <c r="D1708" s="6" t="s">
        <v>169</v>
      </c>
      <c r="E1708" s="6" t="s">
        <v>138</v>
      </c>
      <c r="F1708" s="7">
        <f t="shared" si="29"/>
        <v>20</v>
      </c>
      <c r="G1708" s="8">
        <v>5000</v>
      </c>
    </row>
    <row r="1709" spans="1:7" ht="16.5" x14ac:dyDescent="0.25">
      <c r="A1709" s="4" t="s">
        <v>2821</v>
      </c>
      <c r="B1709" s="5" t="s">
        <v>2772</v>
      </c>
      <c r="C1709" s="6" t="s">
        <v>37</v>
      </c>
      <c r="D1709" s="6" t="s">
        <v>37</v>
      </c>
      <c r="E1709" s="6" t="s">
        <v>2822</v>
      </c>
      <c r="F1709" s="7">
        <f t="shared" si="29"/>
        <v>9</v>
      </c>
      <c r="G1709" s="8">
        <v>2250</v>
      </c>
    </row>
    <row r="1710" spans="1:7" ht="16.5" x14ac:dyDescent="0.25">
      <c r="A1710" s="4" t="s">
        <v>2823</v>
      </c>
      <c r="B1710" s="5" t="s">
        <v>2772</v>
      </c>
      <c r="C1710" s="6" t="s">
        <v>748</v>
      </c>
      <c r="D1710" s="6" t="s">
        <v>199</v>
      </c>
      <c r="E1710" s="6" t="s">
        <v>2270</v>
      </c>
      <c r="F1710" s="7">
        <f t="shared" si="29"/>
        <v>20</v>
      </c>
      <c r="G1710" s="8">
        <v>5000</v>
      </c>
    </row>
    <row r="1711" spans="1:7" ht="16.5" x14ac:dyDescent="0.25">
      <c r="A1711" s="4" t="s">
        <v>2824</v>
      </c>
      <c r="B1711" s="5" t="s">
        <v>2772</v>
      </c>
      <c r="C1711" s="6" t="s">
        <v>841</v>
      </c>
      <c r="D1711" s="6" t="s">
        <v>59</v>
      </c>
      <c r="E1711" s="6" t="s">
        <v>1078</v>
      </c>
      <c r="F1711" s="7">
        <f t="shared" si="29"/>
        <v>5</v>
      </c>
      <c r="G1711" s="8">
        <v>1250</v>
      </c>
    </row>
    <row r="1712" spans="1:7" ht="16.5" x14ac:dyDescent="0.25">
      <c r="A1712" s="4" t="s">
        <v>2825</v>
      </c>
      <c r="B1712" s="5" t="s">
        <v>2772</v>
      </c>
      <c r="C1712" s="6" t="s">
        <v>21</v>
      </c>
      <c r="D1712" s="6" t="s">
        <v>165</v>
      </c>
      <c r="E1712" s="6" t="s">
        <v>917</v>
      </c>
      <c r="F1712" s="7">
        <f t="shared" si="29"/>
        <v>15</v>
      </c>
      <c r="G1712" s="8">
        <v>3750</v>
      </c>
    </row>
    <row r="1713" spans="1:7" ht="16.5" x14ac:dyDescent="0.25">
      <c r="A1713" s="4" t="s">
        <v>2826</v>
      </c>
      <c r="B1713" s="5" t="s">
        <v>2772</v>
      </c>
      <c r="C1713" s="6" t="s">
        <v>2810</v>
      </c>
      <c r="D1713" s="6" t="s">
        <v>2827</v>
      </c>
      <c r="E1713" s="6" t="s">
        <v>2828</v>
      </c>
      <c r="F1713" s="7">
        <f t="shared" si="29"/>
        <v>9</v>
      </c>
      <c r="G1713" s="8">
        <v>2250</v>
      </c>
    </row>
    <row r="1714" spans="1:7" ht="16.5" x14ac:dyDescent="0.25">
      <c r="A1714" s="4" t="s">
        <v>2829</v>
      </c>
      <c r="B1714" s="5" t="s">
        <v>2772</v>
      </c>
      <c r="C1714" s="6" t="s">
        <v>299</v>
      </c>
      <c r="D1714" s="6" t="s">
        <v>984</v>
      </c>
      <c r="E1714" s="6" t="s">
        <v>785</v>
      </c>
      <c r="F1714" s="7">
        <f t="shared" si="29"/>
        <v>20</v>
      </c>
      <c r="G1714" s="8">
        <v>5000</v>
      </c>
    </row>
    <row r="1715" spans="1:7" ht="16.5" x14ac:dyDescent="0.25">
      <c r="A1715" s="4" t="s">
        <v>2830</v>
      </c>
      <c r="B1715" s="5" t="s">
        <v>2772</v>
      </c>
      <c r="C1715" s="6" t="s">
        <v>686</v>
      </c>
      <c r="D1715" s="6" t="s">
        <v>816</v>
      </c>
      <c r="E1715" s="6" t="s">
        <v>1051</v>
      </c>
      <c r="F1715" s="7">
        <f t="shared" si="29"/>
        <v>20</v>
      </c>
      <c r="G1715" s="8">
        <v>5000</v>
      </c>
    </row>
    <row r="1716" spans="1:7" ht="16.5" x14ac:dyDescent="0.25">
      <c r="A1716" s="4" t="s">
        <v>2831</v>
      </c>
      <c r="B1716" s="5" t="s">
        <v>2772</v>
      </c>
      <c r="C1716" s="6" t="s">
        <v>2832</v>
      </c>
      <c r="D1716" s="6" t="s">
        <v>2216</v>
      </c>
      <c r="E1716" s="6" t="s">
        <v>431</v>
      </c>
      <c r="F1716" s="7">
        <f t="shared" si="29"/>
        <v>20</v>
      </c>
      <c r="G1716" s="8">
        <v>5000</v>
      </c>
    </row>
    <row r="1717" spans="1:7" ht="16.5" x14ac:dyDescent="0.25">
      <c r="A1717" s="4" t="s">
        <v>2833</v>
      </c>
      <c r="B1717" s="5" t="s">
        <v>2772</v>
      </c>
      <c r="C1717" s="6" t="s">
        <v>2832</v>
      </c>
      <c r="D1717" s="6" t="s">
        <v>2834</v>
      </c>
      <c r="E1717" s="6" t="s">
        <v>333</v>
      </c>
      <c r="F1717" s="7">
        <f t="shared" si="29"/>
        <v>15</v>
      </c>
      <c r="G1717" s="8">
        <v>3750</v>
      </c>
    </row>
    <row r="1718" spans="1:7" ht="16.5" x14ac:dyDescent="0.25">
      <c r="A1718" s="4" t="s">
        <v>2835</v>
      </c>
      <c r="B1718" s="5" t="s">
        <v>2772</v>
      </c>
      <c r="C1718" s="6" t="s">
        <v>2836</v>
      </c>
      <c r="D1718" s="6" t="s">
        <v>21</v>
      </c>
      <c r="E1718" s="6" t="s">
        <v>1817</v>
      </c>
      <c r="F1718" s="7">
        <f t="shared" si="29"/>
        <v>20</v>
      </c>
      <c r="G1718" s="8">
        <v>5000</v>
      </c>
    </row>
    <row r="1719" spans="1:7" ht="16.5" x14ac:dyDescent="0.25">
      <c r="A1719" s="4" t="s">
        <v>2837</v>
      </c>
      <c r="B1719" s="5" t="s">
        <v>2772</v>
      </c>
      <c r="C1719" s="6" t="s">
        <v>224</v>
      </c>
      <c r="D1719" s="6" t="s">
        <v>199</v>
      </c>
      <c r="E1719" s="6" t="s">
        <v>470</v>
      </c>
      <c r="F1719" s="7">
        <f t="shared" si="29"/>
        <v>15</v>
      </c>
      <c r="G1719" s="8">
        <v>3750</v>
      </c>
    </row>
    <row r="1720" spans="1:7" ht="16.5" x14ac:dyDescent="0.25">
      <c r="A1720" s="4" t="s">
        <v>2838</v>
      </c>
      <c r="B1720" s="5" t="s">
        <v>2839</v>
      </c>
      <c r="C1720" s="6" t="s">
        <v>2840</v>
      </c>
      <c r="D1720" s="6" t="s">
        <v>59</v>
      </c>
      <c r="E1720" s="6" t="s">
        <v>2841</v>
      </c>
      <c r="F1720" s="7">
        <f t="shared" ref="F1720:F1782" si="30">G1720/250</f>
        <v>20</v>
      </c>
      <c r="G1720" s="8">
        <v>5000</v>
      </c>
    </row>
    <row r="1721" spans="1:7" ht="16.5" x14ac:dyDescent="0.25">
      <c r="A1721" s="4" t="s">
        <v>2842</v>
      </c>
      <c r="B1721" s="5" t="s">
        <v>2839</v>
      </c>
      <c r="C1721" s="6" t="s">
        <v>314</v>
      </c>
      <c r="D1721" s="6" t="s">
        <v>314</v>
      </c>
      <c r="E1721" s="6" t="s">
        <v>2843</v>
      </c>
      <c r="F1721" s="7">
        <f t="shared" si="30"/>
        <v>12</v>
      </c>
      <c r="G1721" s="8">
        <v>3000</v>
      </c>
    </row>
    <row r="1722" spans="1:7" ht="16.5" x14ac:dyDescent="0.25">
      <c r="A1722" s="4" t="s">
        <v>2844</v>
      </c>
      <c r="B1722" s="5" t="s">
        <v>2839</v>
      </c>
      <c r="C1722" s="6" t="s">
        <v>228</v>
      </c>
      <c r="D1722" s="6" t="s">
        <v>169</v>
      </c>
      <c r="E1722" s="6" t="s">
        <v>2845</v>
      </c>
      <c r="F1722" s="7">
        <f t="shared" si="30"/>
        <v>8</v>
      </c>
      <c r="G1722" s="8">
        <v>2000</v>
      </c>
    </row>
    <row r="1723" spans="1:7" ht="16.5" x14ac:dyDescent="0.25">
      <c r="A1723" s="4" t="s">
        <v>2846</v>
      </c>
      <c r="B1723" s="5" t="s">
        <v>2839</v>
      </c>
      <c r="C1723" s="6" t="s">
        <v>228</v>
      </c>
      <c r="D1723" s="6" t="s">
        <v>235</v>
      </c>
      <c r="E1723" s="6" t="s">
        <v>2279</v>
      </c>
      <c r="F1723" s="7">
        <f t="shared" si="30"/>
        <v>15</v>
      </c>
      <c r="G1723" s="8">
        <v>3750</v>
      </c>
    </row>
    <row r="1724" spans="1:7" ht="16.5" x14ac:dyDescent="0.25">
      <c r="A1724" s="4" t="s">
        <v>2847</v>
      </c>
      <c r="B1724" s="5" t="s">
        <v>2839</v>
      </c>
      <c r="C1724" s="6" t="s">
        <v>610</v>
      </c>
      <c r="D1724" s="6" t="s">
        <v>228</v>
      </c>
      <c r="E1724" s="6" t="s">
        <v>2848</v>
      </c>
      <c r="F1724" s="7">
        <f t="shared" si="30"/>
        <v>10</v>
      </c>
      <c r="G1724" s="8">
        <v>2500</v>
      </c>
    </row>
    <row r="1725" spans="1:7" ht="16.5" x14ac:dyDescent="0.25">
      <c r="A1725" s="4" t="s">
        <v>2849</v>
      </c>
      <c r="B1725" s="5" t="s">
        <v>2839</v>
      </c>
      <c r="C1725" s="6" t="s">
        <v>195</v>
      </c>
      <c r="D1725" s="6" t="s">
        <v>179</v>
      </c>
      <c r="E1725" s="6" t="s">
        <v>2850</v>
      </c>
      <c r="F1725" s="7">
        <f t="shared" si="30"/>
        <v>12</v>
      </c>
      <c r="G1725" s="8">
        <v>3000</v>
      </c>
    </row>
    <row r="1726" spans="1:7" ht="16.5" x14ac:dyDescent="0.25">
      <c r="A1726" s="4" t="s">
        <v>2851</v>
      </c>
      <c r="B1726" s="5" t="s">
        <v>2839</v>
      </c>
      <c r="C1726" s="6" t="s">
        <v>2852</v>
      </c>
      <c r="D1726" s="6" t="s">
        <v>235</v>
      </c>
      <c r="E1726" s="6" t="s">
        <v>2853</v>
      </c>
      <c r="F1726" s="7">
        <f t="shared" si="30"/>
        <v>20</v>
      </c>
      <c r="G1726" s="8">
        <v>5000</v>
      </c>
    </row>
    <row r="1727" spans="1:7" ht="16.5" x14ac:dyDescent="0.25">
      <c r="A1727" s="4" t="s">
        <v>2854</v>
      </c>
      <c r="B1727" s="5" t="s">
        <v>2839</v>
      </c>
      <c r="C1727" s="6" t="s">
        <v>2855</v>
      </c>
      <c r="D1727" s="6" t="s">
        <v>522</v>
      </c>
      <c r="E1727" s="6" t="s">
        <v>2856</v>
      </c>
      <c r="F1727" s="7">
        <f t="shared" si="30"/>
        <v>6</v>
      </c>
      <c r="G1727" s="8">
        <v>1500</v>
      </c>
    </row>
    <row r="1728" spans="1:7" ht="16.5" x14ac:dyDescent="0.25">
      <c r="A1728" s="4" t="s">
        <v>2857</v>
      </c>
      <c r="B1728" s="5" t="s">
        <v>2839</v>
      </c>
      <c r="C1728" s="6" t="s">
        <v>2855</v>
      </c>
      <c r="D1728" s="6" t="s">
        <v>1014</v>
      </c>
      <c r="E1728" s="6" t="s">
        <v>2189</v>
      </c>
      <c r="F1728" s="7">
        <f t="shared" si="30"/>
        <v>5</v>
      </c>
      <c r="G1728" s="8">
        <v>1250</v>
      </c>
    </row>
    <row r="1729" spans="1:7" ht="16.5" x14ac:dyDescent="0.25">
      <c r="A1729" s="4" t="s">
        <v>2858</v>
      </c>
      <c r="B1729" s="5" t="s">
        <v>2839</v>
      </c>
      <c r="C1729" s="6" t="s">
        <v>2855</v>
      </c>
      <c r="D1729" s="6" t="s">
        <v>1014</v>
      </c>
      <c r="E1729" s="6" t="s">
        <v>73</v>
      </c>
      <c r="F1729" s="7">
        <f t="shared" si="30"/>
        <v>20</v>
      </c>
      <c r="G1729" s="8">
        <v>5000</v>
      </c>
    </row>
    <row r="1730" spans="1:7" ht="16.5" x14ac:dyDescent="0.25">
      <c r="A1730" s="4" t="s">
        <v>2859</v>
      </c>
      <c r="B1730" s="5" t="s">
        <v>2839</v>
      </c>
      <c r="C1730" s="6" t="s">
        <v>2855</v>
      </c>
      <c r="D1730" s="6" t="s">
        <v>235</v>
      </c>
      <c r="E1730" s="6" t="s">
        <v>778</v>
      </c>
      <c r="F1730" s="7">
        <f t="shared" si="30"/>
        <v>20</v>
      </c>
      <c r="G1730" s="8">
        <v>5000</v>
      </c>
    </row>
    <row r="1731" spans="1:7" ht="16.5" x14ac:dyDescent="0.25">
      <c r="A1731" s="4" t="s">
        <v>2860</v>
      </c>
      <c r="B1731" s="5" t="s">
        <v>2839</v>
      </c>
      <c r="C1731" s="6" t="s">
        <v>2861</v>
      </c>
      <c r="D1731" s="6" t="s">
        <v>522</v>
      </c>
      <c r="E1731" s="6" t="s">
        <v>893</v>
      </c>
      <c r="F1731" s="7">
        <f t="shared" si="30"/>
        <v>20</v>
      </c>
      <c r="G1731" s="8">
        <v>5000</v>
      </c>
    </row>
    <row r="1732" spans="1:7" ht="16.5" x14ac:dyDescent="0.25">
      <c r="A1732" s="4" t="s">
        <v>2862</v>
      </c>
      <c r="B1732" s="5" t="s">
        <v>2839</v>
      </c>
      <c r="C1732" s="6" t="s">
        <v>2861</v>
      </c>
      <c r="D1732" s="6" t="s">
        <v>522</v>
      </c>
      <c r="E1732" s="6" t="s">
        <v>2853</v>
      </c>
      <c r="F1732" s="7">
        <f t="shared" si="30"/>
        <v>20</v>
      </c>
      <c r="G1732" s="8">
        <v>5000</v>
      </c>
    </row>
    <row r="1733" spans="1:7" ht="16.5" x14ac:dyDescent="0.25">
      <c r="A1733" s="4" t="s">
        <v>2863</v>
      </c>
      <c r="B1733" s="5" t="s">
        <v>2839</v>
      </c>
      <c r="C1733" s="6" t="s">
        <v>522</v>
      </c>
      <c r="D1733" s="6" t="s">
        <v>199</v>
      </c>
      <c r="E1733" s="6" t="s">
        <v>2189</v>
      </c>
      <c r="F1733" s="7">
        <f t="shared" si="30"/>
        <v>20</v>
      </c>
      <c r="G1733" s="8">
        <v>5000</v>
      </c>
    </row>
    <row r="1734" spans="1:7" ht="16.5" x14ac:dyDescent="0.25">
      <c r="A1734" s="4" t="s">
        <v>2864</v>
      </c>
      <c r="B1734" s="5" t="s">
        <v>2839</v>
      </c>
      <c r="C1734" s="6" t="s">
        <v>522</v>
      </c>
      <c r="D1734" s="6" t="s">
        <v>199</v>
      </c>
      <c r="E1734" s="6" t="s">
        <v>2865</v>
      </c>
      <c r="F1734" s="7">
        <f t="shared" si="30"/>
        <v>5</v>
      </c>
      <c r="G1734" s="8">
        <v>1250</v>
      </c>
    </row>
    <row r="1735" spans="1:7" ht="16.5" x14ac:dyDescent="0.25">
      <c r="A1735" s="4" t="s">
        <v>2866</v>
      </c>
      <c r="B1735" s="5" t="s">
        <v>2839</v>
      </c>
      <c r="C1735" s="6" t="s">
        <v>1014</v>
      </c>
      <c r="D1735" s="6" t="s">
        <v>228</v>
      </c>
      <c r="E1735" s="6" t="s">
        <v>610</v>
      </c>
      <c r="F1735" s="7">
        <f t="shared" si="30"/>
        <v>20</v>
      </c>
      <c r="G1735" s="8">
        <v>5000</v>
      </c>
    </row>
    <row r="1736" spans="1:7" ht="16.5" x14ac:dyDescent="0.25">
      <c r="A1736" s="4" t="s">
        <v>2867</v>
      </c>
      <c r="B1736" s="5" t="s">
        <v>2839</v>
      </c>
      <c r="C1736" s="6" t="s">
        <v>1014</v>
      </c>
      <c r="D1736" s="6" t="s">
        <v>59</v>
      </c>
      <c r="E1736" s="6" t="s">
        <v>730</v>
      </c>
      <c r="F1736" s="7">
        <f t="shared" si="30"/>
        <v>5</v>
      </c>
      <c r="G1736" s="8">
        <v>1250</v>
      </c>
    </row>
    <row r="1737" spans="1:7" ht="16.5" x14ac:dyDescent="0.25">
      <c r="A1737" s="4" t="s">
        <v>2868</v>
      </c>
      <c r="B1737" s="5" t="s">
        <v>2839</v>
      </c>
      <c r="C1737" s="6" t="s">
        <v>1014</v>
      </c>
      <c r="D1737" s="6" t="s">
        <v>59</v>
      </c>
      <c r="E1737" s="6" t="s">
        <v>1667</v>
      </c>
      <c r="F1737" s="7">
        <f t="shared" si="30"/>
        <v>12</v>
      </c>
      <c r="G1737" s="8">
        <v>3000</v>
      </c>
    </row>
    <row r="1738" spans="1:7" ht="16.5" x14ac:dyDescent="0.25">
      <c r="A1738" s="4" t="s">
        <v>2869</v>
      </c>
      <c r="B1738" s="5" t="s">
        <v>2839</v>
      </c>
      <c r="C1738" s="6" t="s">
        <v>59</v>
      </c>
      <c r="D1738" s="6" t="s">
        <v>522</v>
      </c>
      <c r="E1738" s="6" t="s">
        <v>2870</v>
      </c>
      <c r="F1738" s="7">
        <f t="shared" si="30"/>
        <v>6</v>
      </c>
      <c r="G1738" s="8">
        <v>1500</v>
      </c>
    </row>
    <row r="1739" spans="1:7" ht="16.5" x14ac:dyDescent="0.25">
      <c r="A1739" s="4" t="s">
        <v>2871</v>
      </c>
      <c r="B1739" s="5" t="s">
        <v>2839</v>
      </c>
      <c r="C1739" s="6" t="s">
        <v>59</v>
      </c>
      <c r="D1739" s="6" t="s">
        <v>59</v>
      </c>
      <c r="E1739" s="6" t="s">
        <v>1076</v>
      </c>
      <c r="F1739" s="7">
        <f t="shared" si="30"/>
        <v>15</v>
      </c>
      <c r="G1739" s="8">
        <v>3750</v>
      </c>
    </row>
    <row r="1740" spans="1:7" ht="16.5" x14ac:dyDescent="0.25">
      <c r="A1740" s="4" t="s">
        <v>2872</v>
      </c>
      <c r="B1740" s="5" t="s">
        <v>2839</v>
      </c>
      <c r="C1740" s="6" t="s">
        <v>59</v>
      </c>
      <c r="D1740" s="6" t="s">
        <v>162</v>
      </c>
      <c r="E1740" s="6" t="s">
        <v>2873</v>
      </c>
      <c r="F1740" s="7">
        <f t="shared" si="30"/>
        <v>14</v>
      </c>
      <c r="G1740" s="8">
        <v>3500</v>
      </c>
    </row>
    <row r="1741" spans="1:7" ht="16.5" x14ac:dyDescent="0.25">
      <c r="A1741" s="4" t="s">
        <v>2874</v>
      </c>
      <c r="B1741" s="5" t="s">
        <v>2839</v>
      </c>
      <c r="C1741" s="6" t="s">
        <v>59</v>
      </c>
      <c r="D1741" s="6" t="s">
        <v>235</v>
      </c>
      <c r="E1741" s="6" t="s">
        <v>1376</v>
      </c>
      <c r="F1741" s="7">
        <f t="shared" si="30"/>
        <v>15</v>
      </c>
      <c r="G1741" s="8">
        <v>3750</v>
      </c>
    </row>
    <row r="1742" spans="1:7" ht="16.5" x14ac:dyDescent="0.25">
      <c r="A1742" s="4" t="s">
        <v>2875</v>
      </c>
      <c r="B1742" s="5" t="s">
        <v>2839</v>
      </c>
      <c r="C1742" s="6" t="s">
        <v>209</v>
      </c>
      <c r="D1742" s="6" t="s">
        <v>208</v>
      </c>
      <c r="E1742" s="6" t="s">
        <v>2876</v>
      </c>
      <c r="F1742" s="7">
        <f t="shared" si="30"/>
        <v>20</v>
      </c>
      <c r="G1742" s="8">
        <v>5000</v>
      </c>
    </row>
    <row r="1743" spans="1:7" ht="16.5" x14ac:dyDescent="0.25">
      <c r="A1743" s="4" t="s">
        <v>2877</v>
      </c>
      <c r="B1743" s="5" t="s">
        <v>2839</v>
      </c>
      <c r="C1743" s="6" t="s">
        <v>37</v>
      </c>
      <c r="D1743" s="6" t="s">
        <v>182</v>
      </c>
      <c r="E1743" s="6" t="s">
        <v>2387</v>
      </c>
      <c r="F1743" s="7">
        <f t="shared" si="30"/>
        <v>10</v>
      </c>
      <c r="G1743" s="8">
        <v>2500</v>
      </c>
    </row>
    <row r="1744" spans="1:7" ht="16.5" x14ac:dyDescent="0.25">
      <c r="A1744" s="4" t="s">
        <v>2878</v>
      </c>
      <c r="B1744" s="5" t="s">
        <v>2839</v>
      </c>
      <c r="C1744" s="6" t="s">
        <v>1014</v>
      </c>
      <c r="D1744" s="6" t="s">
        <v>522</v>
      </c>
      <c r="E1744" s="6" t="s">
        <v>1667</v>
      </c>
      <c r="F1744" s="7">
        <f t="shared" si="30"/>
        <v>5</v>
      </c>
      <c r="G1744" s="8">
        <v>1250</v>
      </c>
    </row>
    <row r="1745" spans="1:7" ht="16.5" x14ac:dyDescent="0.25">
      <c r="A1745" s="4" t="s">
        <v>2879</v>
      </c>
      <c r="B1745" s="5" t="s">
        <v>2839</v>
      </c>
      <c r="C1745" s="6" t="s">
        <v>2880</v>
      </c>
      <c r="D1745" s="6" t="s">
        <v>2881</v>
      </c>
      <c r="E1745" s="6" t="s">
        <v>2882</v>
      </c>
      <c r="F1745" s="7">
        <f t="shared" si="30"/>
        <v>8</v>
      </c>
      <c r="G1745" s="8">
        <v>2000</v>
      </c>
    </row>
    <row r="1746" spans="1:7" ht="16.5" x14ac:dyDescent="0.25">
      <c r="A1746" s="4" t="s">
        <v>2883</v>
      </c>
      <c r="B1746" s="5" t="s">
        <v>2839</v>
      </c>
      <c r="C1746" s="6" t="s">
        <v>2880</v>
      </c>
      <c r="D1746" s="6" t="s">
        <v>223</v>
      </c>
      <c r="E1746" s="6" t="s">
        <v>197</v>
      </c>
      <c r="F1746" s="7">
        <f t="shared" si="30"/>
        <v>8</v>
      </c>
      <c r="G1746" s="8">
        <v>2000</v>
      </c>
    </row>
    <row r="1747" spans="1:7" ht="16.5" x14ac:dyDescent="0.25">
      <c r="A1747" s="4" t="s">
        <v>2884</v>
      </c>
      <c r="B1747" s="5" t="s">
        <v>2839</v>
      </c>
      <c r="C1747" s="6" t="s">
        <v>612</v>
      </c>
      <c r="D1747" s="6" t="s">
        <v>2885</v>
      </c>
      <c r="E1747" s="6" t="s">
        <v>1059</v>
      </c>
      <c r="F1747" s="7">
        <f t="shared" si="30"/>
        <v>20</v>
      </c>
      <c r="G1747" s="8">
        <v>5000</v>
      </c>
    </row>
    <row r="1748" spans="1:7" ht="16.5" x14ac:dyDescent="0.25">
      <c r="A1748" s="4" t="s">
        <v>2886</v>
      </c>
      <c r="B1748" s="5" t="s">
        <v>2839</v>
      </c>
      <c r="C1748" s="6" t="s">
        <v>199</v>
      </c>
      <c r="D1748" s="6" t="s">
        <v>21</v>
      </c>
      <c r="E1748" s="6" t="s">
        <v>2887</v>
      </c>
      <c r="F1748" s="7">
        <f t="shared" si="30"/>
        <v>20</v>
      </c>
      <c r="G1748" s="8">
        <v>5000</v>
      </c>
    </row>
    <row r="1749" spans="1:7" ht="16.5" x14ac:dyDescent="0.25">
      <c r="A1749" s="4" t="s">
        <v>2888</v>
      </c>
      <c r="B1749" s="5" t="s">
        <v>2839</v>
      </c>
      <c r="C1749" s="6" t="s">
        <v>223</v>
      </c>
      <c r="D1749" s="6" t="s">
        <v>223</v>
      </c>
      <c r="E1749" s="6" t="s">
        <v>2889</v>
      </c>
      <c r="F1749" s="7">
        <f t="shared" si="30"/>
        <v>9</v>
      </c>
      <c r="G1749" s="8">
        <v>2250</v>
      </c>
    </row>
    <row r="1750" spans="1:7" ht="16.5" x14ac:dyDescent="0.25">
      <c r="A1750" s="4" t="s">
        <v>2890</v>
      </c>
      <c r="B1750" s="5" t="s">
        <v>2839</v>
      </c>
      <c r="C1750" s="6" t="s">
        <v>2891</v>
      </c>
      <c r="D1750" s="6" t="s">
        <v>2892</v>
      </c>
      <c r="E1750" s="6" t="s">
        <v>73</v>
      </c>
      <c r="F1750" s="7">
        <f t="shared" si="30"/>
        <v>20</v>
      </c>
      <c r="G1750" s="8">
        <v>5000</v>
      </c>
    </row>
    <row r="1751" spans="1:7" ht="16.5" x14ac:dyDescent="0.25">
      <c r="A1751" s="4" t="s">
        <v>2893</v>
      </c>
      <c r="B1751" s="5" t="s">
        <v>2839</v>
      </c>
      <c r="C1751" s="6" t="s">
        <v>2705</v>
      </c>
      <c r="D1751" s="6" t="s">
        <v>2715</v>
      </c>
      <c r="E1751" s="6" t="s">
        <v>598</v>
      </c>
      <c r="F1751" s="7">
        <f t="shared" si="30"/>
        <v>20</v>
      </c>
      <c r="G1751" s="8">
        <v>5000</v>
      </c>
    </row>
    <row r="1752" spans="1:7" ht="16.5" x14ac:dyDescent="0.25">
      <c r="A1752" s="4" t="s">
        <v>2894</v>
      </c>
      <c r="B1752" s="5" t="s">
        <v>2839</v>
      </c>
      <c r="C1752" s="6" t="s">
        <v>2705</v>
      </c>
      <c r="D1752" s="6" t="s">
        <v>2715</v>
      </c>
      <c r="E1752" s="6" t="s">
        <v>2895</v>
      </c>
      <c r="F1752" s="7">
        <f t="shared" si="30"/>
        <v>20</v>
      </c>
      <c r="G1752" s="8">
        <v>5000</v>
      </c>
    </row>
    <row r="1753" spans="1:7" ht="16.5" x14ac:dyDescent="0.25">
      <c r="A1753" s="4" t="s">
        <v>2896</v>
      </c>
      <c r="B1753" s="5" t="s">
        <v>2839</v>
      </c>
      <c r="C1753" s="6" t="s">
        <v>2715</v>
      </c>
      <c r="D1753" s="6" t="s">
        <v>2897</v>
      </c>
      <c r="E1753" s="6" t="s">
        <v>1317</v>
      </c>
      <c r="F1753" s="7">
        <f t="shared" si="30"/>
        <v>20</v>
      </c>
      <c r="G1753" s="8">
        <v>5000</v>
      </c>
    </row>
    <row r="1754" spans="1:7" ht="16.5" x14ac:dyDescent="0.25">
      <c r="A1754" s="4" t="s">
        <v>2898</v>
      </c>
      <c r="B1754" s="5" t="s">
        <v>2839</v>
      </c>
      <c r="C1754" s="6" t="s">
        <v>517</v>
      </c>
      <c r="D1754" s="6" t="s">
        <v>522</v>
      </c>
      <c r="E1754" s="6" t="s">
        <v>2899</v>
      </c>
      <c r="F1754" s="7">
        <f t="shared" si="30"/>
        <v>10</v>
      </c>
      <c r="G1754" s="8">
        <v>2500</v>
      </c>
    </row>
    <row r="1755" spans="1:7" ht="16.5" x14ac:dyDescent="0.25">
      <c r="A1755" s="4" t="s">
        <v>2900</v>
      </c>
      <c r="B1755" s="5" t="s">
        <v>2839</v>
      </c>
      <c r="C1755" s="6" t="s">
        <v>522</v>
      </c>
      <c r="D1755" s="6" t="s">
        <v>2717</v>
      </c>
      <c r="E1755" s="6" t="s">
        <v>2901</v>
      </c>
      <c r="F1755" s="7">
        <f t="shared" si="30"/>
        <v>5</v>
      </c>
      <c r="G1755" s="8">
        <v>1250</v>
      </c>
    </row>
    <row r="1756" spans="1:7" ht="16.5" x14ac:dyDescent="0.25">
      <c r="A1756" s="4" t="s">
        <v>2902</v>
      </c>
      <c r="B1756" s="5" t="s">
        <v>2839</v>
      </c>
      <c r="C1756" s="6" t="s">
        <v>37</v>
      </c>
      <c r="D1756" s="6" t="s">
        <v>182</v>
      </c>
      <c r="E1756" s="6" t="s">
        <v>543</v>
      </c>
      <c r="F1756" s="7">
        <f t="shared" si="30"/>
        <v>20</v>
      </c>
      <c r="G1756" s="8">
        <v>5000</v>
      </c>
    </row>
    <row r="1757" spans="1:7" ht="16.5" x14ac:dyDescent="0.25">
      <c r="A1757" s="4" t="s">
        <v>2903</v>
      </c>
      <c r="B1757" s="5" t="s">
        <v>2839</v>
      </c>
      <c r="C1757" s="6" t="s">
        <v>59</v>
      </c>
      <c r="D1757" s="6" t="s">
        <v>424</v>
      </c>
      <c r="E1757" s="6" t="s">
        <v>2904</v>
      </c>
      <c r="F1757" s="7">
        <f t="shared" si="30"/>
        <v>15</v>
      </c>
      <c r="G1757" s="8">
        <v>3750</v>
      </c>
    </row>
    <row r="1758" spans="1:7" ht="16.5" x14ac:dyDescent="0.25">
      <c r="A1758" s="4" t="s">
        <v>2905</v>
      </c>
      <c r="B1758" s="5" t="s">
        <v>2839</v>
      </c>
      <c r="C1758" s="6" t="s">
        <v>59</v>
      </c>
      <c r="D1758" s="6" t="s">
        <v>99</v>
      </c>
      <c r="E1758" s="6" t="s">
        <v>2906</v>
      </c>
      <c r="F1758" s="7">
        <f t="shared" si="30"/>
        <v>20</v>
      </c>
      <c r="G1758" s="8">
        <v>5000</v>
      </c>
    </row>
    <row r="1759" spans="1:7" ht="16.5" x14ac:dyDescent="0.25">
      <c r="A1759" s="4" t="s">
        <v>2907</v>
      </c>
      <c r="B1759" s="5" t="s">
        <v>2839</v>
      </c>
      <c r="C1759" s="6" t="s">
        <v>612</v>
      </c>
      <c r="D1759" s="6" t="s">
        <v>169</v>
      </c>
      <c r="E1759" s="6" t="s">
        <v>2908</v>
      </c>
      <c r="F1759" s="7">
        <f t="shared" si="30"/>
        <v>20</v>
      </c>
      <c r="G1759" s="8">
        <v>5000</v>
      </c>
    </row>
    <row r="1760" spans="1:7" ht="16.5" x14ac:dyDescent="0.25">
      <c r="A1760" s="4" t="s">
        <v>2909</v>
      </c>
      <c r="B1760" s="5" t="s">
        <v>2839</v>
      </c>
      <c r="C1760" s="6" t="s">
        <v>2910</v>
      </c>
      <c r="D1760" s="6" t="s">
        <v>2911</v>
      </c>
      <c r="E1760" s="6" t="s">
        <v>81</v>
      </c>
      <c r="F1760" s="7">
        <f t="shared" si="30"/>
        <v>20</v>
      </c>
      <c r="G1760" s="8">
        <v>5000</v>
      </c>
    </row>
    <row r="1761" spans="1:7" ht="16.5" x14ac:dyDescent="0.25">
      <c r="A1761" s="4" t="s">
        <v>2912</v>
      </c>
      <c r="B1761" s="5" t="s">
        <v>2839</v>
      </c>
      <c r="C1761" s="6" t="s">
        <v>27</v>
      </c>
      <c r="D1761" s="6" t="s">
        <v>179</v>
      </c>
      <c r="E1761" s="6" t="s">
        <v>799</v>
      </c>
      <c r="F1761" s="7">
        <f t="shared" si="30"/>
        <v>4</v>
      </c>
      <c r="G1761" s="8">
        <v>1000</v>
      </c>
    </row>
    <row r="1762" spans="1:7" ht="16.5" x14ac:dyDescent="0.25">
      <c r="A1762" s="4" t="s">
        <v>2913</v>
      </c>
      <c r="B1762" s="5" t="s">
        <v>2839</v>
      </c>
      <c r="C1762" s="6" t="s">
        <v>209</v>
      </c>
      <c r="D1762" s="6" t="s">
        <v>208</v>
      </c>
      <c r="E1762" s="6" t="s">
        <v>498</v>
      </c>
      <c r="F1762" s="7">
        <f t="shared" si="30"/>
        <v>20</v>
      </c>
      <c r="G1762" s="8">
        <v>5000</v>
      </c>
    </row>
    <row r="1763" spans="1:7" ht="16.5" x14ac:dyDescent="0.25">
      <c r="A1763" s="4" t="s">
        <v>2914</v>
      </c>
      <c r="B1763" s="5" t="s">
        <v>2839</v>
      </c>
      <c r="C1763" s="6" t="s">
        <v>240</v>
      </c>
      <c r="D1763" s="6" t="s">
        <v>59</v>
      </c>
      <c r="E1763" s="6" t="s">
        <v>2915</v>
      </c>
      <c r="F1763" s="7">
        <f t="shared" si="30"/>
        <v>20</v>
      </c>
      <c r="G1763" s="8">
        <v>5000</v>
      </c>
    </row>
    <row r="1764" spans="1:7" ht="16.5" x14ac:dyDescent="0.25">
      <c r="A1764" s="4" t="s">
        <v>2916</v>
      </c>
      <c r="B1764" s="5" t="s">
        <v>2839</v>
      </c>
      <c r="C1764" s="6" t="s">
        <v>235</v>
      </c>
      <c r="D1764" s="6" t="s">
        <v>841</v>
      </c>
      <c r="E1764" s="6" t="s">
        <v>598</v>
      </c>
      <c r="F1764" s="7">
        <f t="shared" si="30"/>
        <v>20</v>
      </c>
      <c r="G1764" s="8">
        <v>5000</v>
      </c>
    </row>
    <row r="1765" spans="1:7" ht="16.5" x14ac:dyDescent="0.25">
      <c r="A1765" s="4" t="s">
        <v>2917</v>
      </c>
      <c r="B1765" s="5" t="s">
        <v>2839</v>
      </c>
      <c r="C1765" s="6" t="s">
        <v>252</v>
      </c>
      <c r="D1765" s="6" t="s">
        <v>1622</v>
      </c>
      <c r="E1765" s="6" t="s">
        <v>2918</v>
      </c>
      <c r="F1765" s="7">
        <f t="shared" si="30"/>
        <v>20</v>
      </c>
      <c r="G1765" s="8">
        <v>5000</v>
      </c>
    </row>
    <row r="1766" spans="1:7" ht="16.5" x14ac:dyDescent="0.25">
      <c r="A1766" s="4" t="s">
        <v>2919</v>
      </c>
      <c r="B1766" s="5" t="s">
        <v>2839</v>
      </c>
      <c r="C1766" s="6" t="s">
        <v>228</v>
      </c>
      <c r="D1766" s="6" t="s">
        <v>1696</v>
      </c>
      <c r="E1766" s="6" t="s">
        <v>1625</v>
      </c>
      <c r="F1766" s="7">
        <f t="shared" si="30"/>
        <v>8</v>
      </c>
      <c r="G1766" s="8">
        <v>2000</v>
      </c>
    </row>
    <row r="1767" spans="1:7" ht="16.5" x14ac:dyDescent="0.25">
      <c r="A1767" s="4" t="s">
        <v>2920</v>
      </c>
      <c r="B1767" s="5" t="s">
        <v>2839</v>
      </c>
      <c r="C1767" s="6" t="s">
        <v>224</v>
      </c>
      <c r="D1767" s="6" t="s">
        <v>1416</v>
      </c>
      <c r="E1767" s="6" t="s">
        <v>156</v>
      </c>
      <c r="F1767" s="7">
        <f t="shared" si="30"/>
        <v>20</v>
      </c>
      <c r="G1767" s="8">
        <v>5000</v>
      </c>
    </row>
    <row r="1768" spans="1:7" ht="16.5" x14ac:dyDescent="0.25">
      <c r="A1768" s="18" t="s">
        <v>2921</v>
      </c>
      <c r="B1768" s="19" t="s">
        <v>2839</v>
      </c>
      <c r="C1768" s="20" t="s">
        <v>1522</v>
      </c>
      <c r="D1768" s="20" t="s">
        <v>37</v>
      </c>
      <c r="E1768" s="20" t="s">
        <v>507</v>
      </c>
      <c r="F1768" s="7">
        <f t="shared" si="30"/>
        <v>15</v>
      </c>
      <c r="G1768" s="21">
        <v>3750</v>
      </c>
    </row>
    <row r="1769" spans="1:7" ht="16.5" x14ac:dyDescent="0.25">
      <c r="A1769" s="18" t="s">
        <v>2922</v>
      </c>
      <c r="B1769" s="19" t="s">
        <v>2839</v>
      </c>
      <c r="C1769" s="20" t="s">
        <v>59</v>
      </c>
      <c r="D1769" s="20" t="s">
        <v>314</v>
      </c>
      <c r="E1769" s="20" t="s">
        <v>961</v>
      </c>
      <c r="F1769" s="7">
        <f t="shared" si="30"/>
        <v>15</v>
      </c>
      <c r="G1769" s="21">
        <v>3750</v>
      </c>
    </row>
    <row r="1770" spans="1:7" ht="16.5" x14ac:dyDescent="0.25">
      <c r="A1770" s="18" t="s">
        <v>2923</v>
      </c>
      <c r="B1770" s="19" t="s">
        <v>2839</v>
      </c>
      <c r="C1770" s="20" t="s">
        <v>59</v>
      </c>
      <c r="D1770" s="20" t="s">
        <v>223</v>
      </c>
      <c r="E1770" s="20" t="s">
        <v>1023</v>
      </c>
      <c r="F1770" s="7">
        <f t="shared" si="30"/>
        <v>20</v>
      </c>
      <c r="G1770" s="21">
        <v>5000</v>
      </c>
    </row>
    <row r="1771" spans="1:7" ht="16.5" x14ac:dyDescent="0.25">
      <c r="A1771" s="4" t="s">
        <v>2924</v>
      </c>
      <c r="B1771" s="5" t="s">
        <v>2209</v>
      </c>
      <c r="C1771" s="6" t="s">
        <v>59</v>
      </c>
      <c r="D1771" s="6" t="s">
        <v>179</v>
      </c>
      <c r="E1771" s="6" t="s">
        <v>77</v>
      </c>
      <c r="F1771" s="7">
        <f t="shared" si="30"/>
        <v>20</v>
      </c>
      <c r="G1771" s="8">
        <v>5000</v>
      </c>
    </row>
    <row r="1772" spans="1:7" ht="16.5" x14ac:dyDescent="0.25">
      <c r="A1772" s="4" t="s">
        <v>2925</v>
      </c>
      <c r="B1772" s="5" t="s">
        <v>2209</v>
      </c>
      <c r="C1772" s="6" t="s">
        <v>112</v>
      </c>
      <c r="D1772" s="6" t="s">
        <v>59</v>
      </c>
      <c r="E1772" s="6" t="s">
        <v>2926</v>
      </c>
      <c r="F1772" s="7">
        <f t="shared" si="30"/>
        <v>20</v>
      </c>
      <c r="G1772" s="8">
        <v>5000</v>
      </c>
    </row>
    <row r="1773" spans="1:7" ht="16.5" x14ac:dyDescent="0.25">
      <c r="A1773" s="4" t="s">
        <v>2927</v>
      </c>
      <c r="B1773" s="5" t="s">
        <v>2209</v>
      </c>
      <c r="C1773" s="6" t="s">
        <v>21</v>
      </c>
      <c r="D1773" s="6" t="s">
        <v>401</v>
      </c>
      <c r="E1773" s="6" t="s">
        <v>2928</v>
      </c>
      <c r="F1773" s="7">
        <f t="shared" si="30"/>
        <v>20</v>
      </c>
      <c r="G1773" s="8">
        <v>5000</v>
      </c>
    </row>
    <row r="1774" spans="1:7" ht="16.5" x14ac:dyDescent="0.25">
      <c r="A1774" s="4" t="s">
        <v>2929</v>
      </c>
      <c r="B1774" s="5" t="s">
        <v>2209</v>
      </c>
      <c r="C1774" s="6" t="s">
        <v>233</v>
      </c>
      <c r="D1774" s="6" t="s">
        <v>59</v>
      </c>
      <c r="E1774" s="6" t="s">
        <v>1078</v>
      </c>
      <c r="F1774" s="7">
        <f t="shared" si="30"/>
        <v>9</v>
      </c>
      <c r="G1774" s="8">
        <v>2250</v>
      </c>
    </row>
    <row r="1775" spans="1:7" ht="16.5" x14ac:dyDescent="0.25">
      <c r="A1775" s="4" t="s">
        <v>2930</v>
      </c>
      <c r="B1775" s="5" t="s">
        <v>2209</v>
      </c>
      <c r="C1775" s="6" t="s">
        <v>233</v>
      </c>
      <c r="D1775" s="6" t="s">
        <v>59</v>
      </c>
      <c r="E1775" s="6" t="s">
        <v>2931</v>
      </c>
      <c r="F1775" s="7">
        <f t="shared" si="30"/>
        <v>20</v>
      </c>
      <c r="G1775" s="8">
        <v>5000</v>
      </c>
    </row>
    <row r="1776" spans="1:7" ht="16.5" x14ac:dyDescent="0.25">
      <c r="A1776" s="4" t="s">
        <v>2932</v>
      </c>
      <c r="B1776" s="5" t="s">
        <v>2209</v>
      </c>
      <c r="C1776" s="6" t="s">
        <v>597</v>
      </c>
      <c r="D1776" s="6" t="s">
        <v>2933</v>
      </c>
      <c r="E1776" s="6" t="s">
        <v>163</v>
      </c>
      <c r="F1776" s="7">
        <f t="shared" si="30"/>
        <v>20</v>
      </c>
      <c r="G1776" s="8">
        <v>5000</v>
      </c>
    </row>
    <row r="1777" spans="1:7" ht="16.5" x14ac:dyDescent="0.25">
      <c r="A1777" s="4" t="s">
        <v>2934</v>
      </c>
      <c r="B1777" s="5" t="s">
        <v>2209</v>
      </c>
      <c r="C1777" s="6" t="s">
        <v>2557</v>
      </c>
      <c r="D1777" s="6" t="s">
        <v>140</v>
      </c>
      <c r="E1777" s="6" t="s">
        <v>327</v>
      </c>
      <c r="F1777" s="7">
        <f t="shared" si="30"/>
        <v>20</v>
      </c>
      <c r="G1777" s="8">
        <v>5000</v>
      </c>
    </row>
    <row r="1778" spans="1:7" ht="16.5" x14ac:dyDescent="0.25">
      <c r="A1778" s="4" t="s">
        <v>2935</v>
      </c>
      <c r="B1778" s="5" t="s">
        <v>2209</v>
      </c>
      <c r="C1778" s="6" t="s">
        <v>1286</v>
      </c>
      <c r="D1778" s="6" t="s">
        <v>37</v>
      </c>
      <c r="E1778" s="6" t="s">
        <v>2936</v>
      </c>
      <c r="F1778" s="7">
        <f t="shared" si="30"/>
        <v>15</v>
      </c>
      <c r="G1778" s="8">
        <v>3750</v>
      </c>
    </row>
    <row r="1779" spans="1:7" ht="16.5" x14ac:dyDescent="0.25">
      <c r="A1779" s="4" t="s">
        <v>2937</v>
      </c>
      <c r="B1779" s="5" t="s">
        <v>2209</v>
      </c>
      <c r="C1779" s="6" t="s">
        <v>2557</v>
      </c>
      <c r="D1779" s="6" t="s">
        <v>672</v>
      </c>
      <c r="E1779" s="6" t="s">
        <v>113</v>
      </c>
      <c r="F1779" s="7">
        <f t="shared" si="30"/>
        <v>20</v>
      </c>
      <c r="G1779" s="8">
        <v>5000</v>
      </c>
    </row>
    <row r="1780" spans="1:7" ht="16.5" x14ac:dyDescent="0.25">
      <c r="A1780" s="4" t="s">
        <v>2938</v>
      </c>
      <c r="B1780" s="5" t="s">
        <v>2209</v>
      </c>
      <c r="C1780" s="6" t="s">
        <v>24</v>
      </c>
      <c r="D1780" s="6" t="s">
        <v>81</v>
      </c>
      <c r="E1780" s="6" t="s">
        <v>453</v>
      </c>
      <c r="F1780" s="7">
        <f t="shared" si="30"/>
        <v>20</v>
      </c>
      <c r="G1780" s="8">
        <v>5000</v>
      </c>
    </row>
    <row r="1781" spans="1:7" ht="16.5" x14ac:dyDescent="0.25">
      <c r="A1781" s="4" t="s">
        <v>2939</v>
      </c>
      <c r="B1781" s="5" t="s">
        <v>2209</v>
      </c>
      <c r="C1781" s="6" t="s">
        <v>191</v>
      </c>
      <c r="D1781" s="6" t="s">
        <v>140</v>
      </c>
      <c r="E1781" s="6" t="s">
        <v>283</v>
      </c>
      <c r="F1781" s="7">
        <f t="shared" si="30"/>
        <v>9</v>
      </c>
      <c r="G1781" s="8">
        <v>2250</v>
      </c>
    </row>
    <row r="1782" spans="1:7" ht="16.5" x14ac:dyDescent="0.25">
      <c r="A1782" s="4" t="s">
        <v>2940</v>
      </c>
      <c r="B1782" s="5" t="s">
        <v>2209</v>
      </c>
      <c r="C1782" s="6" t="s">
        <v>2941</v>
      </c>
      <c r="D1782" s="6" t="s">
        <v>28</v>
      </c>
      <c r="E1782" s="6" t="s">
        <v>1922</v>
      </c>
      <c r="F1782" s="7">
        <f t="shared" si="30"/>
        <v>20</v>
      </c>
      <c r="G1782" s="8">
        <v>5000</v>
      </c>
    </row>
    <row r="1783" spans="1:7" ht="16.5" x14ac:dyDescent="0.25">
      <c r="A1783" s="4" t="s">
        <v>2942</v>
      </c>
      <c r="B1783" s="5" t="s">
        <v>2209</v>
      </c>
      <c r="C1783" s="6" t="s">
        <v>1887</v>
      </c>
      <c r="D1783" s="6" t="s">
        <v>59</v>
      </c>
      <c r="E1783" s="6" t="s">
        <v>104</v>
      </c>
      <c r="F1783" s="7">
        <f t="shared" ref="F1783:F1844" si="31">G1783/250</f>
        <v>9</v>
      </c>
      <c r="G1783" s="8">
        <v>2250</v>
      </c>
    </row>
    <row r="1784" spans="1:7" ht="16.5" x14ac:dyDescent="0.25">
      <c r="A1784" s="4" t="s">
        <v>2943</v>
      </c>
      <c r="B1784" s="5" t="s">
        <v>2209</v>
      </c>
      <c r="C1784" s="6" t="s">
        <v>2717</v>
      </c>
      <c r="D1784" s="6" t="s">
        <v>199</v>
      </c>
      <c r="E1784" s="6" t="s">
        <v>197</v>
      </c>
      <c r="F1784" s="7">
        <f t="shared" si="31"/>
        <v>20</v>
      </c>
      <c r="G1784" s="8">
        <v>5000</v>
      </c>
    </row>
    <row r="1785" spans="1:7" ht="16.5" x14ac:dyDescent="0.25">
      <c r="A1785" s="4" t="s">
        <v>2944</v>
      </c>
      <c r="B1785" s="5" t="s">
        <v>2209</v>
      </c>
      <c r="C1785" s="6" t="s">
        <v>2557</v>
      </c>
      <c r="D1785" s="6" t="s">
        <v>2705</v>
      </c>
      <c r="E1785" s="6" t="s">
        <v>1655</v>
      </c>
      <c r="F1785" s="7">
        <f t="shared" si="31"/>
        <v>20</v>
      </c>
      <c r="G1785" s="8">
        <v>5000</v>
      </c>
    </row>
    <row r="1786" spans="1:7" ht="16.5" x14ac:dyDescent="0.25">
      <c r="A1786" s="4" t="s">
        <v>2945</v>
      </c>
      <c r="B1786" s="5" t="s">
        <v>2209</v>
      </c>
      <c r="C1786" s="6" t="s">
        <v>140</v>
      </c>
      <c r="D1786" s="6" t="s">
        <v>791</v>
      </c>
      <c r="E1786" s="6" t="s">
        <v>154</v>
      </c>
      <c r="F1786" s="7">
        <f t="shared" si="31"/>
        <v>15</v>
      </c>
      <c r="G1786" s="8">
        <v>3750</v>
      </c>
    </row>
    <row r="1787" spans="1:7" ht="16.5" x14ac:dyDescent="0.25">
      <c r="A1787" s="4" t="s">
        <v>2946</v>
      </c>
      <c r="B1787" s="5" t="s">
        <v>2209</v>
      </c>
      <c r="C1787" s="6" t="s">
        <v>140</v>
      </c>
      <c r="D1787" s="6" t="s">
        <v>59</v>
      </c>
      <c r="E1787" s="6" t="s">
        <v>739</v>
      </c>
      <c r="F1787" s="7">
        <f t="shared" si="31"/>
        <v>20</v>
      </c>
      <c r="G1787" s="8">
        <v>5000</v>
      </c>
    </row>
    <row r="1788" spans="1:7" ht="16.5" x14ac:dyDescent="0.25">
      <c r="A1788" s="4" t="s">
        <v>2947</v>
      </c>
      <c r="B1788" s="5" t="s">
        <v>2209</v>
      </c>
      <c r="C1788" s="6" t="s">
        <v>140</v>
      </c>
      <c r="D1788" s="6" t="s">
        <v>140</v>
      </c>
      <c r="E1788" s="6" t="s">
        <v>154</v>
      </c>
      <c r="F1788" s="7">
        <f t="shared" si="31"/>
        <v>35</v>
      </c>
      <c r="G1788" s="8">
        <v>8750</v>
      </c>
    </row>
    <row r="1789" spans="1:7" ht="16.5" x14ac:dyDescent="0.25">
      <c r="A1789" s="4" t="s">
        <v>2948</v>
      </c>
      <c r="B1789" s="5" t="s">
        <v>2209</v>
      </c>
      <c r="C1789" s="6" t="s">
        <v>2557</v>
      </c>
      <c r="D1789" s="6" t="s">
        <v>223</v>
      </c>
      <c r="E1789" s="6" t="s">
        <v>2949</v>
      </c>
      <c r="F1789" s="7">
        <f t="shared" si="31"/>
        <v>20</v>
      </c>
      <c r="G1789" s="8">
        <v>5000</v>
      </c>
    </row>
    <row r="1790" spans="1:7" ht="16.5" x14ac:dyDescent="0.25">
      <c r="A1790" s="4" t="s">
        <v>2950</v>
      </c>
      <c r="B1790" s="5" t="s">
        <v>2209</v>
      </c>
      <c r="C1790" s="6" t="s">
        <v>140</v>
      </c>
      <c r="D1790" s="6" t="s">
        <v>791</v>
      </c>
      <c r="E1790" s="6" t="s">
        <v>2951</v>
      </c>
      <c r="F1790" s="7">
        <f t="shared" si="31"/>
        <v>20</v>
      </c>
      <c r="G1790" s="8">
        <v>5000</v>
      </c>
    </row>
    <row r="1791" spans="1:7" ht="16.5" x14ac:dyDescent="0.25">
      <c r="A1791" s="4" t="s">
        <v>2952</v>
      </c>
      <c r="B1791" s="5" t="s">
        <v>2209</v>
      </c>
      <c r="C1791" s="6" t="s">
        <v>2557</v>
      </c>
      <c r="D1791" s="6" t="s">
        <v>140</v>
      </c>
      <c r="E1791" s="6" t="s">
        <v>2953</v>
      </c>
      <c r="F1791" s="7">
        <f t="shared" si="31"/>
        <v>20</v>
      </c>
      <c r="G1791" s="8">
        <v>5000</v>
      </c>
    </row>
    <row r="1792" spans="1:7" ht="16.5" x14ac:dyDescent="0.25">
      <c r="A1792" s="4" t="s">
        <v>2954</v>
      </c>
      <c r="B1792" s="5" t="s">
        <v>2209</v>
      </c>
      <c r="C1792" s="6" t="s">
        <v>132</v>
      </c>
      <c r="D1792" s="6" t="s">
        <v>223</v>
      </c>
      <c r="E1792" s="6" t="s">
        <v>81</v>
      </c>
      <c r="F1792" s="7">
        <f t="shared" si="31"/>
        <v>20</v>
      </c>
      <c r="G1792" s="8">
        <v>5000</v>
      </c>
    </row>
    <row r="1793" spans="1:7" ht="16.5" x14ac:dyDescent="0.25">
      <c r="A1793" s="4" t="s">
        <v>2955</v>
      </c>
      <c r="B1793" s="5" t="s">
        <v>2209</v>
      </c>
      <c r="C1793" s="6" t="s">
        <v>140</v>
      </c>
      <c r="D1793" s="6" t="s">
        <v>2956</v>
      </c>
      <c r="E1793" s="6" t="s">
        <v>113</v>
      </c>
      <c r="F1793" s="7">
        <f t="shared" si="31"/>
        <v>6</v>
      </c>
      <c r="G1793" s="8">
        <v>1500</v>
      </c>
    </row>
    <row r="1794" spans="1:7" ht="16.5" x14ac:dyDescent="0.25">
      <c r="A1794" s="4" t="s">
        <v>2957</v>
      </c>
      <c r="B1794" s="5" t="s">
        <v>2209</v>
      </c>
      <c r="C1794" s="6" t="s">
        <v>2958</v>
      </c>
      <c r="D1794" s="6" t="s">
        <v>1286</v>
      </c>
      <c r="E1794" s="6" t="s">
        <v>2959</v>
      </c>
      <c r="F1794" s="7">
        <f t="shared" si="31"/>
        <v>20</v>
      </c>
      <c r="G1794" s="8">
        <v>5000</v>
      </c>
    </row>
    <row r="1795" spans="1:7" ht="16.5" x14ac:dyDescent="0.25">
      <c r="A1795" s="4" t="s">
        <v>2960</v>
      </c>
      <c r="B1795" s="5" t="s">
        <v>2209</v>
      </c>
      <c r="C1795" s="6" t="s">
        <v>140</v>
      </c>
      <c r="D1795" s="6" t="s">
        <v>2705</v>
      </c>
      <c r="E1795" s="6" t="s">
        <v>567</v>
      </c>
      <c r="F1795" s="7">
        <f t="shared" si="31"/>
        <v>20</v>
      </c>
      <c r="G1795" s="8">
        <v>5000</v>
      </c>
    </row>
    <row r="1796" spans="1:7" ht="16.5" x14ac:dyDescent="0.25">
      <c r="A1796" s="4" t="s">
        <v>2961</v>
      </c>
      <c r="B1796" s="5" t="s">
        <v>2209</v>
      </c>
      <c r="C1796" s="6" t="s">
        <v>223</v>
      </c>
      <c r="D1796" s="6" t="s">
        <v>141</v>
      </c>
      <c r="E1796" s="6" t="s">
        <v>279</v>
      </c>
      <c r="F1796" s="7">
        <f t="shared" si="31"/>
        <v>20</v>
      </c>
      <c r="G1796" s="8">
        <v>5000</v>
      </c>
    </row>
    <row r="1797" spans="1:7" ht="16.5" x14ac:dyDescent="0.25">
      <c r="A1797" s="4" t="s">
        <v>2962</v>
      </c>
      <c r="B1797" s="5" t="s">
        <v>2209</v>
      </c>
      <c r="C1797" s="6" t="s">
        <v>2557</v>
      </c>
      <c r="D1797" s="6" t="s">
        <v>2705</v>
      </c>
      <c r="E1797" s="6" t="s">
        <v>2963</v>
      </c>
      <c r="F1797" s="7">
        <f t="shared" si="31"/>
        <v>20</v>
      </c>
      <c r="G1797" s="8">
        <v>5000</v>
      </c>
    </row>
    <row r="1798" spans="1:7" ht="16.5" x14ac:dyDescent="0.25">
      <c r="A1798" s="4" t="s">
        <v>2964</v>
      </c>
      <c r="B1798" s="5" t="s">
        <v>2209</v>
      </c>
      <c r="C1798" s="6" t="s">
        <v>2557</v>
      </c>
      <c r="D1798" s="6" t="s">
        <v>140</v>
      </c>
      <c r="E1798" s="6" t="s">
        <v>2965</v>
      </c>
      <c r="F1798" s="7">
        <f t="shared" si="31"/>
        <v>20</v>
      </c>
      <c r="G1798" s="8">
        <v>5000</v>
      </c>
    </row>
    <row r="1799" spans="1:7" ht="16.5" x14ac:dyDescent="0.25">
      <c r="A1799" s="4" t="s">
        <v>2966</v>
      </c>
      <c r="B1799" s="5" t="s">
        <v>2209</v>
      </c>
      <c r="C1799" s="6" t="s">
        <v>2557</v>
      </c>
      <c r="D1799" s="6" t="s">
        <v>140</v>
      </c>
      <c r="E1799" s="6" t="s">
        <v>2967</v>
      </c>
      <c r="F1799" s="7">
        <f t="shared" si="31"/>
        <v>20</v>
      </c>
      <c r="G1799" s="8">
        <v>5000</v>
      </c>
    </row>
    <row r="1800" spans="1:7" ht="16.5" x14ac:dyDescent="0.25">
      <c r="A1800" s="4" t="s">
        <v>2968</v>
      </c>
      <c r="B1800" s="5" t="s">
        <v>2209</v>
      </c>
      <c r="C1800" s="6" t="s">
        <v>2705</v>
      </c>
      <c r="D1800" s="6" t="s">
        <v>140</v>
      </c>
      <c r="E1800" s="6" t="s">
        <v>1020</v>
      </c>
      <c r="F1800" s="7">
        <f t="shared" si="31"/>
        <v>20</v>
      </c>
      <c r="G1800" s="8">
        <v>5000</v>
      </c>
    </row>
    <row r="1801" spans="1:7" ht="16.5" x14ac:dyDescent="0.25">
      <c r="A1801" s="4" t="s">
        <v>2969</v>
      </c>
      <c r="B1801" s="5" t="s">
        <v>2209</v>
      </c>
      <c r="C1801" s="6" t="s">
        <v>2717</v>
      </c>
      <c r="D1801" s="6" t="s">
        <v>199</v>
      </c>
      <c r="E1801" s="6" t="s">
        <v>197</v>
      </c>
      <c r="F1801" s="7">
        <f t="shared" si="31"/>
        <v>20</v>
      </c>
      <c r="G1801" s="8">
        <v>5000</v>
      </c>
    </row>
    <row r="1802" spans="1:7" ht="16.5" x14ac:dyDescent="0.25">
      <c r="A1802" s="4" t="s">
        <v>2970</v>
      </c>
      <c r="B1802" s="5" t="s">
        <v>2209</v>
      </c>
      <c r="C1802" s="6" t="s">
        <v>672</v>
      </c>
      <c r="D1802" s="6" t="s">
        <v>597</v>
      </c>
      <c r="E1802" s="6" t="s">
        <v>2971</v>
      </c>
      <c r="F1802" s="7">
        <f t="shared" si="31"/>
        <v>20</v>
      </c>
      <c r="G1802" s="8">
        <v>5000</v>
      </c>
    </row>
    <row r="1803" spans="1:7" ht="16.5" x14ac:dyDescent="0.25">
      <c r="A1803" s="4" t="s">
        <v>2972</v>
      </c>
      <c r="B1803" s="5" t="s">
        <v>2209</v>
      </c>
      <c r="C1803" s="6" t="s">
        <v>179</v>
      </c>
      <c r="D1803" s="6" t="s">
        <v>28</v>
      </c>
      <c r="E1803" s="6" t="s">
        <v>1023</v>
      </c>
      <c r="F1803" s="7">
        <f t="shared" si="31"/>
        <v>20</v>
      </c>
      <c r="G1803" s="8">
        <v>5000</v>
      </c>
    </row>
    <row r="1804" spans="1:7" ht="16.5" x14ac:dyDescent="0.25">
      <c r="A1804" s="4" t="s">
        <v>2973</v>
      </c>
      <c r="B1804" s="5" t="s">
        <v>2209</v>
      </c>
      <c r="C1804" s="6" t="s">
        <v>59</v>
      </c>
      <c r="D1804" s="6" t="s">
        <v>2557</v>
      </c>
      <c r="E1804" s="6" t="s">
        <v>73</v>
      </c>
      <c r="F1804" s="7">
        <f t="shared" si="31"/>
        <v>20</v>
      </c>
      <c r="G1804" s="8">
        <v>5000</v>
      </c>
    </row>
    <row r="1805" spans="1:7" ht="16.5" x14ac:dyDescent="0.25">
      <c r="A1805" s="4" t="s">
        <v>2974</v>
      </c>
      <c r="B1805" s="5" t="s">
        <v>2209</v>
      </c>
      <c r="C1805" s="6" t="s">
        <v>59</v>
      </c>
      <c r="D1805" s="6" t="s">
        <v>179</v>
      </c>
      <c r="E1805" s="6" t="s">
        <v>113</v>
      </c>
      <c r="F1805" s="7">
        <f t="shared" si="31"/>
        <v>20</v>
      </c>
      <c r="G1805" s="8">
        <v>5000</v>
      </c>
    </row>
    <row r="1806" spans="1:7" ht="16.5" x14ac:dyDescent="0.25">
      <c r="A1806" s="4" t="s">
        <v>2975</v>
      </c>
      <c r="B1806" s="5" t="s">
        <v>2209</v>
      </c>
      <c r="C1806" s="6" t="s">
        <v>2715</v>
      </c>
      <c r="D1806" s="6" t="s">
        <v>597</v>
      </c>
      <c r="E1806" s="6" t="s">
        <v>2976</v>
      </c>
      <c r="F1806" s="7">
        <f t="shared" si="31"/>
        <v>20</v>
      </c>
      <c r="G1806" s="8">
        <v>5000</v>
      </c>
    </row>
    <row r="1807" spans="1:7" ht="16.5" x14ac:dyDescent="0.25">
      <c r="A1807" s="4" t="s">
        <v>2977</v>
      </c>
      <c r="B1807" s="5" t="s">
        <v>2209</v>
      </c>
      <c r="C1807" s="6" t="s">
        <v>2715</v>
      </c>
      <c r="D1807" s="6" t="s">
        <v>597</v>
      </c>
      <c r="E1807" s="6" t="s">
        <v>1126</v>
      </c>
      <c r="F1807" s="7">
        <f t="shared" si="31"/>
        <v>15</v>
      </c>
      <c r="G1807" s="8">
        <v>3750</v>
      </c>
    </row>
    <row r="1808" spans="1:7" ht="16.5" x14ac:dyDescent="0.25">
      <c r="A1808" s="4" t="s">
        <v>2978</v>
      </c>
      <c r="B1808" s="5" t="s">
        <v>2209</v>
      </c>
      <c r="C1808" s="6" t="s">
        <v>401</v>
      </c>
      <c r="D1808" s="6" t="s">
        <v>2979</v>
      </c>
      <c r="E1808" s="6" t="s">
        <v>760</v>
      </c>
      <c r="F1808" s="7">
        <f t="shared" si="31"/>
        <v>20</v>
      </c>
      <c r="G1808" s="8">
        <v>5000</v>
      </c>
    </row>
    <row r="1809" spans="1:7" ht="16.5" x14ac:dyDescent="0.25">
      <c r="A1809" s="4" t="s">
        <v>2980</v>
      </c>
      <c r="B1809" s="5" t="s">
        <v>2209</v>
      </c>
      <c r="C1809" s="6" t="s">
        <v>1286</v>
      </c>
      <c r="D1809" s="6" t="s">
        <v>2420</v>
      </c>
      <c r="E1809" s="6" t="s">
        <v>2981</v>
      </c>
      <c r="F1809" s="7">
        <f t="shared" si="31"/>
        <v>20</v>
      </c>
      <c r="G1809" s="8">
        <v>5000</v>
      </c>
    </row>
    <row r="1810" spans="1:7" ht="16.5" x14ac:dyDescent="0.25">
      <c r="A1810" s="4" t="s">
        <v>2982</v>
      </c>
      <c r="B1810" s="5" t="s">
        <v>2209</v>
      </c>
      <c r="C1810" s="6" t="s">
        <v>1286</v>
      </c>
      <c r="D1810" s="6" t="s">
        <v>1286</v>
      </c>
      <c r="E1810" s="6" t="s">
        <v>2983</v>
      </c>
      <c r="F1810" s="7">
        <f t="shared" si="31"/>
        <v>20</v>
      </c>
      <c r="G1810" s="8">
        <v>5000</v>
      </c>
    </row>
    <row r="1811" spans="1:7" ht="16.5" x14ac:dyDescent="0.25">
      <c r="A1811" s="4" t="s">
        <v>2984</v>
      </c>
      <c r="B1811" s="5" t="s">
        <v>2209</v>
      </c>
      <c r="C1811" s="6" t="s">
        <v>1286</v>
      </c>
      <c r="D1811" s="6" t="s">
        <v>597</v>
      </c>
      <c r="E1811" s="6" t="s">
        <v>52</v>
      </c>
      <c r="F1811" s="7">
        <f t="shared" si="31"/>
        <v>20</v>
      </c>
      <c r="G1811" s="8">
        <v>5000</v>
      </c>
    </row>
    <row r="1812" spans="1:7" ht="16.5" x14ac:dyDescent="0.25">
      <c r="A1812" s="4" t="s">
        <v>2985</v>
      </c>
      <c r="B1812" s="5" t="s">
        <v>2209</v>
      </c>
      <c r="C1812" s="6" t="s">
        <v>597</v>
      </c>
      <c r="D1812" s="6" t="s">
        <v>59</v>
      </c>
      <c r="E1812" s="6" t="s">
        <v>518</v>
      </c>
      <c r="F1812" s="7">
        <f t="shared" si="31"/>
        <v>15</v>
      </c>
      <c r="G1812" s="8">
        <v>3750</v>
      </c>
    </row>
    <row r="1813" spans="1:7" ht="16.5" x14ac:dyDescent="0.25">
      <c r="A1813" s="4" t="s">
        <v>2986</v>
      </c>
      <c r="B1813" s="5" t="s">
        <v>2209</v>
      </c>
      <c r="C1813" s="6" t="s">
        <v>140</v>
      </c>
      <c r="D1813" s="6" t="s">
        <v>2557</v>
      </c>
      <c r="E1813" s="6" t="s">
        <v>2987</v>
      </c>
      <c r="F1813" s="7">
        <f t="shared" si="31"/>
        <v>20</v>
      </c>
      <c r="G1813" s="8">
        <v>5000</v>
      </c>
    </row>
    <row r="1814" spans="1:7" ht="16.5" x14ac:dyDescent="0.25">
      <c r="A1814" s="4" t="s">
        <v>2988</v>
      </c>
      <c r="B1814" s="5" t="s">
        <v>2209</v>
      </c>
      <c r="C1814" s="6" t="s">
        <v>140</v>
      </c>
      <c r="D1814" s="6" t="s">
        <v>791</v>
      </c>
      <c r="E1814" s="6" t="s">
        <v>2816</v>
      </c>
      <c r="F1814" s="7">
        <f t="shared" si="31"/>
        <v>20</v>
      </c>
      <c r="G1814" s="8">
        <v>5000</v>
      </c>
    </row>
    <row r="1815" spans="1:7" ht="16.5" x14ac:dyDescent="0.25">
      <c r="A1815" s="4" t="s">
        <v>2989</v>
      </c>
      <c r="B1815" s="5" t="s">
        <v>2209</v>
      </c>
      <c r="C1815" s="6" t="s">
        <v>140</v>
      </c>
      <c r="D1815" s="6" t="s">
        <v>132</v>
      </c>
      <c r="E1815" s="6" t="s">
        <v>2990</v>
      </c>
      <c r="F1815" s="7">
        <f t="shared" si="31"/>
        <v>8</v>
      </c>
      <c r="G1815" s="8">
        <v>2000</v>
      </c>
    </row>
    <row r="1816" spans="1:7" ht="16.5" x14ac:dyDescent="0.25">
      <c r="A1816" s="4" t="s">
        <v>2991</v>
      </c>
      <c r="B1816" s="5" t="s">
        <v>2209</v>
      </c>
      <c r="C1816" s="6" t="s">
        <v>140</v>
      </c>
      <c r="D1816" s="6" t="s">
        <v>132</v>
      </c>
      <c r="E1816" s="6" t="s">
        <v>2550</v>
      </c>
      <c r="F1816" s="7">
        <f t="shared" si="31"/>
        <v>20</v>
      </c>
      <c r="G1816" s="8">
        <v>5000</v>
      </c>
    </row>
    <row r="1817" spans="1:7" ht="16.5" x14ac:dyDescent="0.25">
      <c r="A1817" s="4" t="s">
        <v>2992</v>
      </c>
      <c r="B1817" s="5" t="s">
        <v>2209</v>
      </c>
      <c r="C1817" s="6" t="s">
        <v>59</v>
      </c>
      <c r="D1817" s="6" t="s">
        <v>517</v>
      </c>
      <c r="E1817" s="6" t="s">
        <v>2993</v>
      </c>
      <c r="F1817" s="7">
        <f t="shared" si="31"/>
        <v>7</v>
      </c>
      <c r="G1817" s="8">
        <v>1750</v>
      </c>
    </row>
    <row r="1818" spans="1:7" ht="16.5" x14ac:dyDescent="0.25">
      <c r="A1818" s="4" t="s">
        <v>2994</v>
      </c>
      <c r="B1818" s="5" t="s">
        <v>2209</v>
      </c>
      <c r="C1818" s="6" t="s">
        <v>59</v>
      </c>
      <c r="D1818" s="6" t="s">
        <v>2995</v>
      </c>
      <c r="E1818" s="6" t="s">
        <v>1087</v>
      </c>
      <c r="F1818" s="7">
        <f t="shared" si="31"/>
        <v>6</v>
      </c>
      <c r="G1818" s="8">
        <v>1500</v>
      </c>
    </row>
    <row r="1819" spans="1:7" ht="16.5" x14ac:dyDescent="0.25">
      <c r="A1819" s="4" t="s">
        <v>2996</v>
      </c>
      <c r="B1819" s="5" t="s">
        <v>2209</v>
      </c>
      <c r="C1819" s="6" t="s">
        <v>59</v>
      </c>
      <c r="D1819" s="6" t="s">
        <v>27</v>
      </c>
      <c r="E1819" s="6" t="s">
        <v>2997</v>
      </c>
      <c r="F1819" s="7">
        <f t="shared" si="31"/>
        <v>6</v>
      </c>
      <c r="G1819" s="8">
        <v>1500</v>
      </c>
    </row>
    <row r="1820" spans="1:7" ht="16.5" x14ac:dyDescent="0.25">
      <c r="A1820" s="4" t="s">
        <v>2998</v>
      </c>
      <c r="B1820" s="5" t="s">
        <v>2209</v>
      </c>
      <c r="C1820" s="6" t="s">
        <v>27</v>
      </c>
      <c r="D1820" s="6" t="s">
        <v>59</v>
      </c>
      <c r="E1820" s="6" t="s">
        <v>1168</v>
      </c>
      <c r="F1820" s="7">
        <f t="shared" si="31"/>
        <v>5</v>
      </c>
      <c r="G1820" s="8">
        <v>1250</v>
      </c>
    </row>
    <row r="1821" spans="1:7" ht="16.5" x14ac:dyDescent="0.25">
      <c r="A1821" s="18" t="s">
        <v>2999</v>
      </c>
      <c r="B1821" s="19" t="s">
        <v>2209</v>
      </c>
      <c r="C1821" s="20" t="s">
        <v>414</v>
      </c>
      <c r="D1821" s="20" t="s">
        <v>3000</v>
      </c>
      <c r="E1821" s="20" t="s">
        <v>29</v>
      </c>
      <c r="F1821" s="7">
        <f t="shared" si="31"/>
        <v>9</v>
      </c>
      <c r="G1821" s="21">
        <v>2250</v>
      </c>
    </row>
    <row r="1822" spans="1:7" ht="16.5" x14ac:dyDescent="0.25">
      <c r="A1822" s="18" t="s">
        <v>3001</v>
      </c>
      <c r="B1822" s="19" t="s">
        <v>2209</v>
      </c>
      <c r="C1822" s="20" t="s">
        <v>414</v>
      </c>
      <c r="D1822" s="20" t="s">
        <v>3000</v>
      </c>
      <c r="E1822" s="20" t="s">
        <v>658</v>
      </c>
      <c r="F1822" s="7">
        <f t="shared" si="31"/>
        <v>4</v>
      </c>
      <c r="G1822" s="21">
        <v>1000</v>
      </c>
    </row>
    <row r="1823" spans="1:7" ht="16.5" x14ac:dyDescent="0.25">
      <c r="A1823" s="18" t="s">
        <v>3002</v>
      </c>
      <c r="B1823" s="19" t="s">
        <v>2209</v>
      </c>
      <c r="C1823" s="20" t="s">
        <v>59</v>
      </c>
      <c r="D1823" s="20" t="s">
        <v>2557</v>
      </c>
      <c r="E1823" s="20" t="s">
        <v>315</v>
      </c>
      <c r="F1823" s="7">
        <f t="shared" si="31"/>
        <v>20</v>
      </c>
      <c r="G1823" s="21">
        <v>5000</v>
      </c>
    </row>
    <row r="1824" spans="1:7" ht="16.5" x14ac:dyDescent="0.25">
      <c r="A1824" s="4" t="s">
        <v>3003</v>
      </c>
      <c r="B1824" s="5" t="s">
        <v>3004</v>
      </c>
      <c r="C1824" s="6" t="s">
        <v>3005</v>
      </c>
      <c r="D1824" s="6" t="s">
        <v>59</v>
      </c>
      <c r="E1824" s="6" t="s">
        <v>2005</v>
      </c>
      <c r="F1824" s="7">
        <f t="shared" si="31"/>
        <v>8</v>
      </c>
      <c r="G1824" s="8">
        <v>2000</v>
      </c>
    </row>
    <row r="1825" spans="1:7" ht="16.5" x14ac:dyDescent="0.25">
      <c r="A1825" s="4" t="s">
        <v>3006</v>
      </c>
      <c r="B1825" s="5" t="s">
        <v>3004</v>
      </c>
      <c r="C1825" s="6" t="s">
        <v>876</v>
      </c>
      <c r="D1825" s="6" t="s">
        <v>252</v>
      </c>
      <c r="E1825" s="6" t="s">
        <v>197</v>
      </c>
      <c r="F1825" s="7">
        <f t="shared" si="31"/>
        <v>20</v>
      </c>
      <c r="G1825" s="8">
        <v>5000</v>
      </c>
    </row>
    <row r="1826" spans="1:7" ht="16.5" x14ac:dyDescent="0.25">
      <c r="A1826" s="4" t="s">
        <v>3007</v>
      </c>
      <c r="B1826" s="5" t="s">
        <v>3004</v>
      </c>
      <c r="C1826" s="6" t="s">
        <v>1990</v>
      </c>
      <c r="D1826" s="6" t="s">
        <v>21</v>
      </c>
      <c r="E1826" s="6" t="s">
        <v>1387</v>
      </c>
      <c r="F1826" s="7">
        <f t="shared" si="31"/>
        <v>20</v>
      </c>
      <c r="G1826" s="8">
        <v>5000</v>
      </c>
    </row>
    <row r="1827" spans="1:7" ht="16.5" x14ac:dyDescent="0.25">
      <c r="A1827" s="4" t="s">
        <v>3008</v>
      </c>
      <c r="B1827" s="5" t="s">
        <v>3004</v>
      </c>
      <c r="C1827" s="6" t="s">
        <v>791</v>
      </c>
      <c r="D1827" s="6" t="s">
        <v>140</v>
      </c>
      <c r="E1827" s="6" t="s">
        <v>259</v>
      </c>
      <c r="F1827" s="7">
        <f t="shared" si="31"/>
        <v>20</v>
      </c>
      <c r="G1827" s="8">
        <v>5000</v>
      </c>
    </row>
    <row r="1828" spans="1:7" ht="16.5" x14ac:dyDescent="0.25">
      <c r="A1828" s="4" t="s">
        <v>3009</v>
      </c>
      <c r="B1828" s="5" t="s">
        <v>3004</v>
      </c>
      <c r="C1828" s="6" t="s">
        <v>517</v>
      </c>
      <c r="D1828" s="6" t="s">
        <v>3010</v>
      </c>
      <c r="E1828" s="6" t="s">
        <v>3011</v>
      </c>
      <c r="F1828" s="7">
        <f t="shared" si="31"/>
        <v>20</v>
      </c>
      <c r="G1828" s="8">
        <v>5000</v>
      </c>
    </row>
    <row r="1829" spans="1:7" ht="16.5" x14ac:dyDescent="0.25">
      <c r="A1829" s="4" t="s">
        <v>3012</v>
      </c>
      <c r="B1829" s="5" t="s">
        <v>3004</v>
      </c>
      <c r="C1829" s="6" t="s">
        <v>522</v>
      </c>
      <c r="D1829" s="6" t="s">
        <v>252</v>
      </c>
      <c r="E1829" s="6" t="s">
        <v>2322</v>
      </c>
      <c r="F1829" s="7">
        <f t="shared" si="31"/>
        <v>6</v>
      </c>
      <c r="G1829" s="8">
        <v>1500</v>
      </c>
    </row>
    <row r="1830" spans="1:7" ht="16.5" x14ac:dyDescent="0.25">
      <c r="A1830" s="4" t="s">
        <v>3013</v>
      </c>
      <c r="B1830" s="5" t="s">
        <v>3004</v>
      </c>
      <c r="C1830" s="6" t="s">
        <v>235</v>
      </c>
      <c r="D1830" s="6" t="s">
        <v>235</v>
      </c>
      <c r="E1830" s="6" t="s">
        <v>3014</v>
      </c>
      <c r="F1830" s="7">
        <f t="shared" si="31"/>
        <v>8</v>
      </c>
      <c r="G1830" s="8">
        <v>2000</v>
      </c>
    </row>
    <row r="1831" spans="1:7" ht="16.5" x14ac:dyDescent="0.25">
      <c r="A1831" s="4" t="s">
        <v>3015</v>
      </c>
      <c r="B1831" s="5" t="s">
        <v>3004</v>
      </c>
      <c r="C1831" s="6" t="s">
        <v>1622</v>
      </c>
      <c r="D1831" s="6" t="s">
        <v>3016</v>
      </c>
      <c r="E1831" s="6" t="s">
        <v>3017</v>
      </c>
      <c r="F1831" s="7">
        <f t="shared" si="31"/>
        <v>20</v>
      </c>
      <c r="G1831" s="8">
        <v>5000</v>
      </c>
    </row>
    <row r="1832" spans="1:7" ht="16.5" x14ac:dyDescent="0.25">
      <c r="A1832" s="4" t="s">
        <v>3018</v>
      </c>
      <c r="B1832" s="5" t="s">
        <v>3004</v>
      </c>
      <c r="C1832" s="6" t="s">
        <v>1622</v>
      </c>
      <c r="D1832" s="6" t="s">
        <v>59</v>
      </c>
      <c r="E1832" s="6" t="s">
        <v>130</v>
      </c>
      <c r="F1832" s="7">
        <f t="shared" si="31"/>
        <v>20</v>
      </c>
      <c r="G1832" s="8">
        <v>5000</v>
      </c>
    </row>
    <row r="1833" spans="1:7" ht="16.5" x14ac:dyDescent="0.25">
      <c r="A1833" s="4" t="s">
        <v>3019</v>
      </c>
      <c r="B1833" s="5" t="s">
        <v>3004</v>
      </c>
      <c r="C1833" s="6" t="s">
        <v>3020</v>
      </c>
      <c r="D1833" s="6" t="s">
        <v>3021</v>
      </c>
      <c r="E1833" s="6" t="s">
        <v>1969</v>
      </c>
      <c r="F1833" s="7">
        <f t="shared" si="31"/>
        <v>20</v>
      </c>
      <c r="G1833" s="8">
        <v>5000</v>
      </c>
    </row>
    <row r="1834" spans="1:7" ht="16.5" x14ac:dyDescent="0.25">
      <c r="A1834" s="4" t="s">
        <v>3022</v>
      </c>
      <c r="B1834" s="5" t="s">
        <v>3004</v>
      </c>
      <c r="C1834" s="6" t="s">
        <v>712</v>
      </c>
      <c r="D1834" s="6" t="s">
        <v>20</v>
      </c>
      <c r="E1834" s="6" t="s">
        <v>3023</v>
      </c>
      <c r="F1834" s="7">
        <f t="shared" si="31"/>
        <v>15</v>
      </c>
      <c r="G1834" s="8">
        <v>3750</v>
      </c>
    </row>
    <row r="1835" spans="1:7" ht="16.5" x14ac:dyDescent="0.25">
      <c r="A1835" s="4" t="s">
        <v>3024</v>
      </c>
      <c r="B1835" s="5" t="s">
        <v>3004</v>
      </c>
      <c r="C1835" s="6" t="s">
        <v>2715</v>
      </c>
      <c r="D1835" s="6" t="s">
        <v>59</v>
      </c>
      <c r="E1835" s="6" t="s">
        <v>3025</v>
      </c>
      <c r="F1835" s="7">
        <f t="shared" si="31"/>
        <v>15</v>
      </c>
      <c r="G1835" s="8">
        <v>3750</v>
      </c>
    </row>
    <row r="1836" spans="1:7" ht="16.5" x14ac:dyDescent="0.25">
      <c r="A1836" s="4" t="s">
        <v>3026</v>
      </c>
      <c r="B1836" s="5" t="s">
        <v>3004</v>
      </c>
      <c r="C1836" s="6" t="s">
        <v>132</v>
      </c>
      <c r="D1836" s="6" t="s">
        <v>223</v>
      </c>
      <c r="E1836" s="6" t="s">
        <v>3027</v>
      </c>
      <c r="F1836" s="7">
        <f t="shared" si="31"/>
        <v>20</v>
      </c>
      <c r="G1836" s="8">
        <v>5000</v>
      </c>
    </row>
    <row r="1837" spans="1:7" ht="16.5" x14ac:dyDescent="0.25">
      <c r="A1837" s="4" t="s">
        <v>3028</v>
      </c>
      <c r="B1837" s="5" t="s">
        <v>3004</v>
      </c>
      <c r="C1837" s="6" t="s">
        <v>132</v>
      </c>
      <c r="D1837" s="6" t="s">
        <v>2396</v>
      </c>
      <c r="E1837" s="6" t="s">
        <v>1800</v>
      </c>
      <c r="F1837" s="7">
        <f t="shared" si="31"/>
        <v>20</v>
      </c>
      <c r="G1837" s="8">
        <v>5000</v>
      </c>
    </row>
    <row r="1838" spans="1:7" ht="16.5" x14ac:dyDescent="0.25">
      <c r="A1838" s="4" t="s">
        <v>3029</v>
      </c>
      <c r="B1838" s="5" t="s">
        <v>3004</v>
      </c>
      <c r="C1838" s="6" t="s">
        <v>132</v>
      </c>
      <c r="D1838" s="6" t="s">
        <v>2396</v>
      </c>
      <c r="E1838" s="6" t="s">
        <v>951</v>
      </c>
      <c r="F1838" s="7">
        <f t="shared" si="31"/>
        <v>20</v>
      </c>
      <c r="G1838" s="8">
        <v>5000</v>
      </c>
    </row>
    <row r="1839" spans="1:7" ht="16.5" x14ac:dyDescent="0.25">
      <c r="A1839" s="4" t="s">
        <v>3030</v>
      </c>
      <c r="B1839" s="5" t="s">
        <v>3004</v>
      </c>
      <c r="C1839" s="6" t="s">
        <v>21</v>
      </c>
      <c r="D1839" s="6" t="s">
        <v>59</v>
      </c>
      <c r="E1839" s="6" t="s">
        <v>163</v>
      </c>
      <c r="F1839" s="7">
        <f t="shared" si="31"/>
        <v>9</v>
      </c>
      <c r="G1839" s="8">
        <v>2250</v>
      </c>
    </row>
    <row r="1840" spans="1:7" ht="16.5" x14ac:dyDescent="0.25">
      <c r="A1840" s="4" t="s">
        <v>3031</v>
      </c>
      <c r="B1840" s="5" t="s">
        <v>3004</v>
      </c>
      <c r="C1840" s="6" t="s">
        <v>223</v>
      </c>
      <c r="D1840" s="6" t="s">
        <v>112</v>
      </c>
      <c r="E1840" s="6" t="s">
        <v>1153</v>
      </c>
      <c r="F1840" s="7">
        <f t="shared" si="31"/>
        <v>10</v>
      </c>
      <c r="G1840" s="8">
        <v>2500</v>
      </c>
    </row>
    <row r="1841" spans="1:7" ht="16.5" x14ac:dyDescent="0.25">
      <c r="A1841" s="4" t="s">
        <v>3032</v>
      </c>
      <c r="B1841" s="5" t="s">
        <v>3004</v>
      </c>
      <c r="C1841" s="6" t="s">
        <v>85</v>
      </c>
      <c r="D1841" s="6" t="s">
        <v>199</v>
      </c>
      <c r="E1841" s="6" t="s">
        <v>3033</v>
      </c>
      <c r="F1841" s="7">
        <f t="shared" si="31"/>
        <v>20</v>
      </c>
      <c r="G1841" s="8">
        <v>5000</v>
      </c>
    </row>
    <row r="1842" spans="1:7" ht="16.5" x14ac:dyDescent="0.25">
      <c r="A1842" s="4" t="s">
        <v>3034</v>
      </c>
      <c r="B1842" s="5" t="s">
        <v>3004</v>
      </c>
      <c r="C1842" s="6" t="s">
        <v>1990</v>
      </c>
      <c r="D1842" s="6" t="s">
        <v>137</v>
      </c>
      <c r="E1842" s="6" t="s">
        <v>333</v>
      </c>
      <c r="F1842" s="7">
        <f t="shared" si="31"/>
        <v>20</v>
      </c>
      <c r="G1842" s="8">
        <v>5000</v>
      </c>
    </row>
    <row r="1843" spans="1:7" ht="16.5" x14ac:dyDescent="0.25">
      <c r="A1843" s="4" t="s">
        <v>3035</v>
      </c>
      <c r="B1843" s="5" t="s">
        <v>1300</v>
      </c>
      <c r="C1843" s="6" t="s">
        <v>24</v>
      </c>
      <c r="D1843" s="6" t="s">
        <v>784</v>
      </c>
      <c r="E1843" s="6" t="s">
        <v>1434</v>
      </c>
      <c r="F1843" s="7">
        <f t="shared" si="31"/>
        <v>9</v>
      </c>
      <c r="G1843" s="8">
        <v>2250</v>
      </c>
    </row>
    <row r="1844" spans="1:7" ht="16.5" x14ac:dyDescent="0.25">
      <c r="A1844" s="4" t="s">
        <v>3036</v>
      </c>
      <c r="B1844" s="5" t="s">
        <v>3037</v>
      </c>
      <c r="C1844" s="6" t="s">
        <v>2329</v>
      </c>
      <c r="D1844" s="6" t="s">
        <v>21</v>
      </c>
      <c r="E1844" s="6" t="s">
        <v>795</v>
      </c>
      <c r="F1844" s="7">
        <f t="shared" si="31"/>
        <v>12</v>
      </c>
      <c r="G1844" s="8">
        <v>3000</v>
      </c>
    </row>
    <row r="1845" spans="1:7" ht="16.5" x14ac:dyDescent="0.25">
      <c r="A1845" s="4" t="s">
        <v>3038</v>
      </c>
      <c r="B1845" s="5" t="s">
        <v>3037</v>
      </c>
      <c r="C1845" s="6" t="s">
        <v>20</v>
      </c>
      <c r="D1845" s="6" t="s">
        <v>841</v>
      </c>
      <c r="E1845" s="6" t="s">
        <v>2156</v>
      </c>
      <c r="F1845" s="7">
        <f t="shared" ref="F1845:F1906" si="32">G1845/250</f>
        <v>20</v>
      </c>
      <c r="G1845" s="8">
        <v>5000</v>
      </c>
    </row>
    <row r="1846" spans="1:7" ht="16.5" x14ac:dyDescent="0.25">
      <c r="A1846" s="4" t="s">
        <v>3039</v>
      </c>
      <c r="B1846" s="5" t="s">
        <v>3037</v>
      </c>
      <c r="C1846" s="6" t="s">
        <v>20</v>
      </c>
      <c r="D1846" s="6" t="s">
        <v>136</v>
      </c>
      <c r="E1846" s="6" t="s">
        <v>930</v>
      </c>
      <c r="F1846" s="7">
        <f t="shared" si="32"/>
        <v>20</v>
      </c>
      <c r="G1846" s="8">
        <v>5000</v>
      </c>
    </row>
    <row r="1847" spans="1:7" ht="16.5" x14ac:dyDescent="0.25">
      <c r="A1847" s="4" t="s">
        <v>3040</v>
      </c>
      <c r="B1847" s="5" t="s">
        <v>3037</v>
      </c>
      <c r="C1847" s="6" t="s">
        <v>21</v>
      </c>
      <c r="D1847" s="6" t="s">
        <v>12</v>
      </c>
      <c r="E1847" s="6" t="s">
        <v>3041</v>
      </c>
      <c r="F1847" s="7">
        <f t="shared" si="32"/>
        <v>20</v>
      </c>
      <c r="G1847" s="8">
        <v>5000</v>
      </c>
    </row>
    <row r="1848" spans="1:7" ht="16.5" x14ac:dyDescent="0.25">
      <c r="A1848" s="4" t="s">
        <v>3042</v>
      </c>
      <c r="B1848" s="5" t="s">
        <v>3037</v>
      </c>
      <c r="C1848" s="6" t="s">
        <v>816</v>
      </c>
      <c r="D1848" s="6" t="s">
        <v>816</v>
      </c>
      <c r="E1848" s="6" t="s">
        <v>22</v>
      </c>
      <c r="F1848" s="7">
        <f t="shared" si="32"/>
        <v>20</v>
      </c>
      <c r="G1848" s="8">
        <v>5000</v>
      </c>
    </row>
    <row r="1849" spans="1:7" ht="16.5" x14ac:dyDescent="0.25">
      <c r="A1849" s="4" t="s">
        <v>3043</v>
      </c>
      <c r="B1849" s="5" t="s">
        <v>3037</v>
      </c>
      <c r="C1849" s="6" t="s">
        <v>3044</v>
      </c>
      <c r="D1849" s="6" t="s">
        <v>845</v>
      </c>
      <c r="E1849" s="6" t="s">
        <v>1791</v>
      </c>
      <c r="F1849" s="7">
        <f t="shared" si="32"/>
        <v>9</v>
      </c>
      <c r="G1849" s="8">
        <v>2250</v>
      </c>
    </row>
    <row r="1850" spans="1:7" ht="16.5" x14ac:dyDescent="0.25">
      <c r="A1850" s="4" t="s">
        <v>3045</v>
      </c>
      <c r="B1850" s="5" t="s">
        <v>3037</v>
      </c>
      <c r="C1850" s="6" t="s">
        <v>845</v>
      </c>
      <c r="D1850" s="6" t="s">
        <v>816</v>
      </c>
      <c r="E1850" s="6" t="s">
        <v>1619</v>
      </c>
      <c r="F1850" s="7">
        <f t="shared" si="32"/>
        <v>20</v>
      </c>
      <c r="G1850" s="8">
        <v>5000</v>
      </c>
    </row>
    <row r="1851" spans="1:7" ht="16.5" x14ac:dyDescent="0.25">
      <c r="A1851" s="4" t="s">
        <v>3046</v>
      </c>
      <c r="B1851" s="5" t="s">
        <v>3037</v>
      </c>
      <c r="C1851" s="6" t="s">
        <v>919</v>
      </c>
      <c r="D1851" s="6" t="s">
        <v>3047</v>
      </c>
      <c r="E1851" s="6" t="s">
        <v>3048</v>
      </c>
      <c r="F1851" s="7">
        <f t="shared" si="32"/>
        <v>20</v>
      </c>
      <c r="G1851" s="8">
        <v>5000</v>
      </c>
    </row>
    <row r="1852" spans="1:7" ht="16.5" x14ac:dyDescent="0.25">
      <c r="A1852" s="4" t="s">
        <v>3049</v>
      </c>
      <c r="B1852" s="5" t="s">
        <v>3037</v>
      </c>
      <c r="C1852" s="6" t="s">
        <v>450</v>
      </c>
      <c r="D1852" s="6" t="s">
        <v>816</v>
      </c>
      <c r="E1852" s="6" t="s">
        <v>2590</v>
      </c>
      <c r="F1852" s="7">
        <f t="shared" si="32"/>
        <v>15</v>
      </c>
      <c r="G1852" s="8">
        <v>3750</v>
      </c>
    </row>
    <row r="1853" spans="1:7" ht="16.5" x14ac:dyDescent="0.25">
      <c r="A1853" s="4" t="s">
        <v>3050</v>
      </c>
      <c r="B1853" s="5" t="s">
        <v>3037</v>
      </c>
      <c r="C1853" s="6" t="s">
        <v>450</v>
      </c>
      <c r="D1853" s="6" t="s">
        <v>816</v>
      </c>
      <c r="E1853" s="6" t="s">
        <v>279</v>
      </c>
      <c r="F1853" s="7">
        <f t="shared" si="32"/>
        <v>20</v>
      </c>
      <c r="G1853" s="8">
        <v>5000</v>
      </c>
    </row>
    <row r="1854" spans="1:7" ht="16.5" x14ac:dyDescent="0.25">
      <c r="A1854" s="4" t="s">
        <v>3051</v>
      </c>
      <c r="B1854" s="5" t="s">
        <v>3037</v>
      </c>
      <c r="C1854" s="6" t="s">
        <v>816</v>
      </c>
      <c r="D1854" s="6" t="s">
        <v>816</v>
      </c>
      <c r="E1854" s="6" t="s">
        <v>3052</v>
      </c>
      <c r="F1854" s="7">
        <f t="shared" si="32"/>
        <v>15</v>
      </c>
      <c r="G1854" s="8">
        <v>3750</v>
      </c>
    </row>
    <row r="1855" spans="1:7" ht="16.5" x14ac:dyDescent="0.25">
      <c r="A1855" s="4" t="s">
        <v>3053</v>
      </c>
      <c r="B1855" s="5" t="s">
        <v>3037</v>
      </c>
      <c r="C1855" s="6" t="s">
        <v>235</v>
      </c>
      <c r="D1855" s="6" t="s">
        <v>159</v>
      </c>
      <c r="E1855" s="6" t="s">
        <v>3054</v>
      </c>
      <c r="F1855" s="7">
        <f t="shared" si="32"/>
        <v>20</v>
      </c>
      <c r="G1855" s="8">
        <v>5000</v>
      </c>
    </row>
    <row r="1856" spans="1:7" ht="16.5" x14ac:dyDescent="0.25">
      <c r="A1856" s="4" t="s">
        <v>3055</v>
      </c>
      <c r="B1856" s="5" t="s">
        <v>3037</v>
      </c>
      <c r="C1856" s="6" t="s">
        <v>75</v>
      </c>
      <c r="D1856" s="6" t="s">
        <v>578</v>
      </c>
      <c r="E1856" s="6" t="s">
        <v>3056</v>
      </c>
      <c r="F1856" s="7">
        <f t="shared" si="32"/>
        <v>20</v>
      </c>
      <c r="G1856" s="8">
        <v>5000</v>
      </c>
    </row>
    <row r="1857" spans="1:7" ht="16.5" x14ac:dyDescent="0.25">
      <c r="A1857" s="4" t="s">
        <v>3057</v>
      </c>
      <c r="B1857" s="5" t="s">
        <v>3037</v>
      </c>
      <c r="C1857" s="6" t="s">
        <v>21</v>
      </c>
      <c r="D1857" s="6" t="s">
        <v>561</v>
      </c>
      <c r="E1857" s="6" t="s">
        <v>3058</v>
      </c>
      <c r="F1857" s="7">
        <f t="shared" si="32"/>
        <v>20</v>
      </c>
      <c r="G1857" s="8">
        <v>5000</v>
      </c>
    </row>
    <row r="1858" spans="1:7" ht="16.5" x14ac:dyDescent="0.25">
      <c r="A1858" s="4" t="s">
        <v>3059</v>
      </c>
      <c r="B1858" s="5" t="s">
        <v>3037</v>
      </c>
      <c r="C1858" s="6" t="s">
        <v>3060</v>
      </c>
      <c r="D1858" s="6" t="s">
        <v>27</v>
      </c>
      <c r="E1858" s="6" t="s">
        <v>324</v>
      </c>
      <c r="F1858" s="7">
        <f t="shared" si="32"/>
        <v>15</v>
      </c>
      <c r="G1858" s="8">
        <v>3750</v>
      </c>
    </row>
    <row r="1859" spans="1:7" ht="16.5" x14ac:dyDescent="0.25">
      <c r="A1859" s="4" t="s">
        <v>3061</v>
      </c>
      <c r="B1859" s="5" t="s">
        <v>3037</v>
      </c>
      <c r="C1859" s="6" t="s">
        <v>24</v>
      </c>
      <c r="D1859" s="6" t="s">
        <v>696</v>
      </c>
      <c r="E1859" s="6" t="s">
        <v>121</v>
      </c>
      <c r="F1859" s="7">
        <f t="shared" si="32"/>
        <v>20</v>
      </c>
      <c r="G1859" s="8">
        <v>5000</v>
      </c>
    </row>
    <row r="1860" spans="1:7" ht="16.5" x14ac:dyDescent="0.25">
      <c r="A1860" s="4" t="s">
        <v>3062</v>
      </c>
      <c r="B1860" s="5" t="s">
        <v>3037</v>
      </c>
      <c r="C1860" s="6" t="s">
        <v>175</v>
      </c>
      <c r="D1860" s="6" t="s">
        <v>386</v>
      </c>
      <c r="E1860" s="6" t="s">
        <v>3063</v>
      </c>
      <c r="F1860" s="7">
        <f t="shared" si="32"/>
        <v>15</v>
      </c>
      <c r="G1860" s="8">
        <v>3750</v>
      </c>
    </row>
    <row r="1861" spans="1:7" ht="16.5" x14ac:dyDescent="0.25">
      <c r="A1861" s="4" t="s">
        <v>3064</v>
      </c>
      <c r="B1861" s="5" t="s">
        <v>3037</v>
      </c>
      <c r="C1861" s="6" t="s">
        <v>876</v>
      </c>
      <c r="D1861" s="6" t="s">
        <v>1622</v>
      </c>
      <c r="E1861" s="6" t="s">
        <v>2336</v>
      </c>
      <c r="F1861" s="7">
        <f t="shared" si="32"/>
        <v>20</v>
      </c>
      <c r="G1861" s="8">
        <v>5000</v>
      </c>
    </row>
    <row r="1862" spans="1:7" ht="16.5" x14ac:dyDescent="0.25">
      <c r="A1862" s="4" t="s">
        <v>3065</v>
      </c>
      <c r="B1862" s="5" t="s">
        <v>3037</v>
      </c>
      <c r="C1862" s="6" t="s">
        <v>597</v>
      </c>
      <c r="D1862" s="6" t="s">
        <v>59</v>
      </c>
      <c r="E1862" s="6" t="s">
        <v>1605</v>
      </c>
      <c r="F1862" s="7">
        <f t="shared" si="32"/>
        <v>20</v>
      </c>
      <c r="G1862" s="8">
        <v>5000</v>
      </c>
    </row>
    <row r="1863" spans="1:7" ht="16.5" x14ac:dyDescent="0.25">
      <c r="A1863" s="4" t="s">
        <v>3066</v>
      </c>
      <c r="B1863" s="5" t="s">
        <v>3037</v>
      </c>
      <c r="C1863" s="6" t="s">
        <v>3067</v>
      </c>
      <c r="D1863" s="6" t="s">
        <v>816</v>
      </c>
      <c r="E1863" s="6" t="s">
        <v>1387</v>
      </c>
      <c r="F1863" s="7">
        <f t="shared" si="32"/>
        <v>20</v>
      </c>
      <c r="G1863" s="8">
        <v>5000</v>
      </c>
    </row>
    <row r="1864" spans="1:7" ht="16.5" x14ac:dyDescent="0.25">
      <c r="A1864" s="4" t="s">
        <v>3068</v>
      </c>
      <c r="B1864" s="5" t="s">
        <v>3037</v>
      </c>
      <c r="C1864" s="6" t="s">
        <v>501</v>
      </c>
      <c r="D1864" s="6" t="s">
        <v>1611</v>
      </c>
      <c r="E1864" s="6" t="s">
        <v>3069</v>
      </c>
      <c r="F1864" s="7">
        <f t="shared" si="32"/>
        <v>20</v>
      </c>
      <c r="G1864" s="8">
        <v>5000</v>
      </c>
    </row>
    <row r="1865" spans="1:7" ht="16.5" x14ac:dyDescent="0.25">
      <c r="A1865" s="18" t="s">
        <v>3070</v>
      </c>
      <c r="B1865" s="19" t="s">
        <v>3037</v>
      </c>
      <c r="C1865" s="20" t="s">
        <v>759</v>
      </c>
      <c r="D1865" s="20" t="s">
        <v>1055</v>
      </c>
      <c r="E1865" s="20" t="s">
        <v>3071</v>
      </c>
      <c r="F1865" s="7">
        <f t="shared" si="32"/>
        <v>15</v>
      </c>
      <c r="G1865" s="21">
        <v>3750</v>
      </c>
    </row>
    <row r="1866" spans="1:7" ht="16.5" x14ac:dyDescent="0.25">
      <c r="A1866" s="18" t="s">
        <v>3072</v>
      </c>
      <c r="B1866" s="19" t="s">
        <v>3037</v>
      </c>
      <c r="C1866" s="20" t="s">
        <v>3067</v>
      </c>
      <c r="D1866" s="20" t="s">
        <v>2577</v>
      </c>
      <c r="E1866" s="20" t="s">
        <v>3073</v>
      </c>
      <c r="F1866" s="7">
        <f t="shared" si="32"/>
        <v>20</v>
      </c>
      <c r="G1866" s="21">
        <v>5000</v>
      </c>
    </row>
    <row r="1867" spans="1:7" ht="16.5" x14ac:dyDescent="0.25">
      <c r="A1867" s="4" t="s">
        <v>3075</v>
      </c>
      <c r="B1867" s="5" t="s">
        <v>3074</v>
      </c>
      <c r="C1867" s="6" t="s">
        <v>2663</v>
      </c>
      <c r="D1867" s="6" t="s">
        <v>12</v>
      </c>
      <c r="E1867" s="6" t="s">
        <v>240</v>
      </c>
      <c r="F1867" s="7">
        <f t="shared" si="32"/>
        <v>25</v>
      </c>
      <c r="G1867" s="8">
        <v>6250</v>
      </c>
    </row>
    <row r="1868" spans="1:7" ht="16.5" x14ac:dyDescent="0.25">
      <c r="A1868" s="4" t="s">
        <v>3076</v>
      </c>
      <c r="B1868" s="5" t="s">
        <v>3074</v>
      </c>
      <c r="C1868" s="6" t="s">
        <v>2663</v>
      </c>
      <c r="D1868" s="6" t="s">
        <v>12</v>
      </c>
      <c r="E1868" s="6" t="s">
        <v>477</v>
      </c>
      <c r="F1868" s="7">
        <f t="shared" si="32"/>
        <v>35</v>
      </c>
      <c r="G1868" s="8">
        <v>8750</v>
      </c>
    </row>
    <row r="1869" spans="1:7" ht="16.5" x14ac:dyDescent="0.25">
      <c r="A1869" s="4" t="s">
        <v>3077</v>
      </c>
      <c r="B1869" s="5" t="s">
        <v>3074</v>
      </c>
      <c r="C1869" s="6" t="s">
        <v>613</v>
      </c>
      <c r="D1869" s="6" t="s">
        <v>227</v>
      </c>
      <c r="E1869" s="6" t="s">
        <v>228</v>
      </c>
      <c r="F1869" s="7">
        <f t="shared" si="32"/>
        <v>35</v>
      </c>
      <c r="G1869" s="8">
        <v>8750</v>
      </c>
    </row>
    <row r="1870" spans="1:7" ht="16.5" x14ac:dyDescent="0.25">
      <c r="A1870" s="4" t="s">
        <v>3078</v>
      </c>
      <c r="B1870" s="5" t="s">
        <v>3074</v>
      </c>
      <c r="C1870" s="6" t="s">
        <v>255</v>
      </c>
      <c r="D1870" s="6" t="s">
        <v>179</v>
      </c>
      <c r="E1870" s="6" t="s">
        <v>3079</v>
      </c>
      <c r="F1870" s="7">
        <f t="shared" si="32"/>
        <v>20</v>
      </c>
      <c r="G1870" s="8">
        <v>5000</v>
      </c>
    </row>
    <row r="1871" spans="1:7" ht="16.5" x14ac:dyDescent="0.25">
      <c r="A1871" s="4" t="s">
        <v>3080</v>
      </c>
      <c r="B1871" s="5" t="s">
        <v>3074</v>
      </c>
      <c r="C1871" s="6" t="s">
        <v>255</v>
      </c>
      <c r="D1871" s="6" t="s">
        <v>37</v>
      </c>
      <c r="E1871" s="6" t="s">
        <v>3081</v>
      </c>
      <c r="F1871" s="7">
        <f t="shared" si="32"/>
        <v>35</v>
      </c>
      <c r="G1871" s="8">
        <v>8750</v>
      </c>
    </row>
    <row r="1872" spans="1:7" ht="16.5" x14ac:dyDescent="0.25">
      <c r="A1872" s="4" t="s">
        <v>3082</v>
      </c>
      <c r="B1872" s="5" t="s">
        <v>3074</v>
      </c>
      <c r="C1872" s="6" t="s">
        <v>331</v>
      </c>
      <c r="D1872" s="6" t="s">
        <v>137</v>
      </c>
      <c r="E1872" s="6" t="s">
        <v>81</v>
      </c>
      <c r="F1872" s="7">
        <f t="shared" si="32"/>
        <v>20</v>
      </c>
      <c r="G1872" s="8">
        <v>5000</v>
      </c>
    </row>
    <row r="1873" spans="1:7" ht="16.5" x14ac:dyDescent="0.25">
      <c r="A1873" s="4" t="s">
        <v>3083</v>
      </c>
      <c r="B1873" s="5" t="s">
        <v>3074</v>
      </c>
      <c r="C1873" s="6" t="s">
        <v>255</v>
      </c>
      <c r="D1873" s="6" t="s">
        <v>674</v>
      </c>
      <c r="E1873" s="6" t="s">
        <v>3084</v>
      </c>
      <c r="F1873" s="7">
        <f t="shared" si="32"/>
        <v>15</v>
      </c>
      <c r="G1873" s="8">
        <v>3750</v>
      </c>
    </row>
    <row r="1874" spans="1:7" ht="16.5" x14ac:dyDescent="0.25">
      <c r="A1874" s="4" t="s">
        <v>3085</v>
      </c>
      <c r="B1874" s="5" t="s">
        <v>3074</v>
      </c>
      <c r="C1874" s="6" t="s">
        <v>255</v>
      </c>
      <c r="D1874" s="6" t="s">
        <v>816</v>
      </c>
      <c r="E1874" s="6" t="s">
        <v>240</v>
      </c>
      <c r="F1874" s="7">
        <f t="shared" si="32"/>
        <v>20</v>
      </c>
      <c r="G1874" s="8">
        <v>5000</v>
      </c>
    </row>
    <row r="1875" spans="1:7" ht="16.5" x14ac:dyDescent="0.25">
      <c r="A1875" s="4" t="s">
        <v>3086</v>
      </c>
      <c r="B1875" s="5" t="s">
        <v>3074</v>
      </c>
      <c r="C1875" s="6" t="s">
        <v>2663</v>
      </c>
      <c r="D1875" s="6" t="s">
        <v>3020</v>
      </c>
      <c r="E1875" s="6" t="s">
        <v>318</v>
      </c>
      <c r="F1875" s="7">
        <f t="shared" si="32"/>
        <v>35</v>
      </c>
      <c r="G1875" s="8">
        <v>8750</v>
      </c>
    </row>
    <row r="1876" spans="1:7" ht="16.5" x14ac:dyDescent="0.25">
      <c r="A1876" s="4" t="s">
        <v>3087</v>
      </c>
      <c r="B1876" s="5" t="s">
        <v>3074</v>
      </c>
      <c r="C1876" s="6" t="s">
        <v>1522</v>
      </c>
      <c r="D1876" s="6" t="s">
        <v>37</v>
      </c>
      <c r="E1876" s="6" t="s">
        <v>3088</v>
      </c>
      <c r="F1876" s="7">
        <f t="shared" si="32"/>
        <v>15</v>
      </c>
      <c r="G1876" s="8">
        <v>3750</v>
      </c>
    </row>
    <row r="1877" spans="1:7" ht="16.5" x14ac:dyDescent="0.25">
      <c r="A1877" s="4" t="s">
        <v>3089</v>
      </c>
      <c r="B1877" s="5" t="s">
        <v>3074</v>
      </c>
      <c r="C1877" s="6" t="s">
        <v>522</v>
      </c>
      <c r="D1877" s="6" t="s">
        <v>1016</v>
      </c>
      <c r="E1877" s="6" t="s">
        <v>283</v>
      </c>
      <c r="F1877" s="7">
        <f t="shared" si="32"/>
        <v>20</v>
      </c>
      <c r="G1877" s="8">
        <v>5000</v>
      </c>
    </row>
    <row r="1878" spans="1:7" ht="16.5" x14ac:dyDescent="0.25">
      <c r="A1878" s="4" t="s">
        <v>3090</v>
      </c>
      <c r="B1878" s="5" t="s">
        <v>3074</v>
      </c>
      <c r="C1878" s="6" t="s">
        <v>816</v>
      </c>
      <c r="D1878" s="6" t="s">
        <v>1522</v>
      </c>
      <c r="E1878" s="6" t="s">
        <v>3091</v>
      </c>
      <c r="F1878" s="7">
        <f t="shared" si="32"/>
        <v>20</v>
      </c>
      <c r="G1878" s="8">
        <v>5000</v>
      </c>
    </row>
    <row r="1879" spans="1:7" ht="16.5" x14ac:dyDescent="0.25">
      <c r="A1879" s="4" t="s">
        <v>3092</v>
      </c>
      <c r="B1879" s="5" t="s">
        <v>3074</v>
      </c>
      <c r="C1879" s="6" t="s">
        <v>21</v>
      </c>
      <c r="D1879" s="6" t="s">
        <v>3093</v>
      </c>
      <c r="E1879" s="6" t="s">
        <v>3094</v>
      </c>
      <c r="F1879" s="7">
        <f t="shared" si="32"/>
        <v>20</v>
      </c>
      <c r="G1879" s="8">
        <v>5000</v>
      </c>
    </row>
    <row r="1880" spans="1:7" ht="16.5" x14ac:dyDescent="0.25">
      <c r="A1880" s="4" t="s">
        <v>3095</v>
      </c>
      <c r="B1880" s="5" t="s">
        <v>3074</v>
      </c>
      <c r="C1880" s="6" t="s">
        <v>890</v>
      </c>
      <c r="D1880" s="6" t="s">
        <v>24</v>
      </c>
      <c r="E1880" s="6" t="s">
        <v>333</v>
      </c>
      <c r="F1880" s="7">
        <f t="shared" si="32"/>
        <v>15</v>
      </c>
      <c r="G1880" s="8">
        <v>3750</v>
      </c>
    </row>
    <row r="1881" spans="1:7" ht="16.5" x14ac:dyDescent="0.25">
      <c r="A1881" s="4" t="s">
        <v>3096</v>
      </c>
      <c r="B1881" s="5" t="s">
        <v>3074</v>
      </c>
      <c r="C1881" s="6" t="s">
        <v>255</v>
      </c>
      <c r="D1881" s="6" t="s">
        <v>37</v>
      </c>
      <c r="E1881" s="6" t="s">
        <v>3097</v>
      </c>
      <c r="F1881" s="7">
        <f t="shared" si="32"/>
        <v>20</v>
      </c>
      <c r="G1881" s="8">
        <v>5000</v>
      </c>
    </row>
    <row r="1882" spans="1:7" ht="16.5" x14ac:dyDescent="0.25">
      <c r="A1882" s="18" t="s">
        <v>3098</v>
      </c>
      <c r="B1882" s="19" t="s">
        <v>3074</v>
      </c>
      <c r="C1882" s="20" t="s">
        <v>273</v>
      </c>
      <c r="D1882" s="20" t="s">
        <v>191</v>
      </c>
      <c r="E1882" s="20" t="s">
        <v>233</v>
      </c>
      <c r="F1882" s="7">
        <f t="shared" si="32"/>
        <v>20</v>
      </c>
      <c r="G1882" s="21">
        <v>5000</v>
      </c>
    </row>
    <row r="1883" spans="1:7" ht="16.5" x14ac:dyDescent="0.25">
      <c r="A1883" s="4" t="s">
        <v>3099</v>
      </c>
      <c r="B1883" s="5" t="s">
        <v>3100</v>
      </c>
      <c r="C1883" s="6" t="s">
        <v>1990</v>
      </c>
      <c r="D1883" s="6" t="s">
        <v>1982</v>
      </c>
      <c r="E1883" s="6" t="s">
        <v>739</v>
      </c>
      <c r="F1883" s="7">
        <f t="shared" si="32"/>
        <v>20</v>
      </c>
      <c r="G1883" s="8">
        <v>5000</v>
      </c>
    </row>
    <row r="1884" spans="1:7" ht="16.5" x14ac:dyDescent="0.25">
      <c r="A1884" s="4" t="s">
        <v>3101</v>
      </c>
      <c r="B1884" s="5" t="s">
        <v>3100</v>
      </c>
      <c r="C1884" s="6" t="s">
        <v>199</v>
      </c>
      <c r="D1884" s="6" t="s">
        <v>59</v>
      </c>
      <c r="E1884" s="6" t="s">
        <v>163</v>
      </c>
      <c r="F1884" s="7">
        <f t="shared" si="32"/>
        <v>20</v>
      </c>
      <c r="G1884" s="8">
        <v>5000</v>
      </c>
    </row>
    <row r="1885" spans="1:7" ht="16.5" x14ac:dyDescent="0.25">
      <c r="A1885" s="4" t="s">
        <v>3102</v>
      </c>
      <c r="B1885" s="5" t="s">
        <v>3100</v>
      </c>
      <c r="C1885" s="6" t="s">
        <v>455</v>
      </c>
      <c r="D1885" s="6" t="s">
        <v>517</v>
      </c>
      <c r="E1885" s="6" t="s">
        <v>810</v>
      </c>
      <c r="F1885" s="7">
        <f t="shared" si="32"/>
        <v>20</v>
      </c>
      <c r="G1885" s="8">
        <v>5000</v>
      </c>
    </row>
    <row r="1886" spans="1:7" ht="16.5" x14ac:dyDescent="0.25">
      <c r="A1886" s="4" t="s">
        <v>3103</v>
      </c>
      <c r="B1886" s="5" t="s">
        <v>3100</v>
      </c>
      <c r="C1886" s="6" t="s">
        <v>169</v>
      </c>
      <c r="D1886" s="6" t="s">
        <v>748</v>
      </c>
      <c r="E1886" s="6" t="s">
        <v>3104</v>
      </c>
      <c r="F1886" s="7">
        <f t="shared" si="32"/>
        <v>15</v>
      </c>
      <c r="G1886" s="8">
        <v>3750</v>
      </c>
    </row>
    <row r="1887" spans="1:7" ht="16.5" x14ac:dyDescent="0.25">
      <c r="A1887" s="4" t="s">
        <v>3105</v>
      </c>
      <c r="B1887" s="5" t="s">
        <v>3100</v>
      </c>
      <c r="C1887" s="6" t="s">
        <v>400</v>
      </c>
      <c r="D1887" s="6" t="s">
        <v>140</v>
      </c>
      <c r="E1887" s="6" t="s">
        <v>706</v>
      </c>
      <c r="F1887" s="7">
        <f t="shared" si="32"/>
        <v>35</v>
      </c>
      <c r="G1887" s="8">
        <v>8750</v>
      </c>
    </row>
    <row r="1888" spans="1:7" ht="16.5" x14ac:dyDescent="0.25">
      <c r="A1888" s="4" t="s">
        <v>3106</v>
      </c>
      <c r="B1888" s="5" t="s">
        <v>3100</v>
      </c>
      <c r="C1888" s="6" t="s">
        <v>400</v>
      </c>
      <c r="D1888" s="6" t="s">
        <v>140</v>
      </c>
      <c r="E1888" s="6" t="s">
        <v>834</v>
      </c>
      <c r="F1888" s="7">
        <f t="shared" si="32"/>
        <v>35</v>
      </c>
      <c r="G1888" s="8">
        <v>8750</v>
      </c>
    </row>
    <row r="1889" spans="1:7" ht="16.5" x14ac:dyDescent="0.25">
      <c r="A1889" s="4" t="s">
        <v>3107</v>
      </c>
      <c r="B1889" s="5" t="s">
        <v>3100</v>
      </c>
      <c r="C1889" s="6" t="s">
        <v>710</v>
      </c>
      <c r="D1889" s="6" t="s">
        <v>199</v>
      </c>
      <c r="E1889" s="6" t="s">
        <v>853</v>
      </c>
      <c r="F1889" s="7">
        <f t="shared" si="32"/>
        <v>20</v>
      </c>
      <c r="G1889" s="8">
        <v>5000</v>
      </c>
    </row>
    <row r="1890" spans="1:7" ht="16.5" x14ac:dyDescent="0.25">
      <c r="A1890" s="4" t="s">
        <v>3108</v>
      </c>
      <c r="B1890" s="5" t="s">
        <v>3100</v>
      </c>
      <c r="C1890" s="6" t="s">
        <v>400</v>
      </c>
      <c r="D1890" s="6" t="s">
        <v>169</v>
      </c>
      <c r="E1890" s="6" t="s">
        <v>706</v>
      </c>
      <c r="F1890" s="7">
        <f t="shared" si="32"/>
        <v>35</v>
      </c>
      <c r="G1890" s="8">
        <v>8750</v>
      </c>
    </row>
    <row r="1891" spans="1:7" ht="16.5" x14ac:dyDescent="0.25">
      <c r="A1891" s="4" t="s">
        <v>3109</v>
      </c>
      <c r="B1891" s="5" t="s">
        <v>3100</v>
      </c>
      <c r="C1891" s="6" t="s">
        <v>59</v>
      </c>
      <c r="D1891" s="6" t="s">
        <v>1348</v>
      </c>
      <c r="E1891" s="6" t="s">
        <v>1832</v>
      </c>
      <c r="F1891" s="7">
        <f t="shared" si="32"/>
        <v>20</v>
      </c>
      <c r="G1891" s="8">
        <v>5000</v>
      </c>
    </row>
    <row r="1892" spans="1:7" ht="16.5" x14ac:dyDescent="0.25">
      <c r="A1892" s="4" t="s">
        <v>3110</v>
      </c>
      <c r="B1892" s="5" t="s">
        <v>3100</v>
      </c>
      <c r="C1892" s="6" t="s">
        <v>2557</v>
      </c>
      <c r="D1892" s="6" t="s">
        <v>67</v>
      </c>
      <c r="E1892" s="6" t="s">
        <v>3111</v>
      </c>
      <c r="F1892" s="7">
        <f t="shared" si="32"/>
        <v>20</v>
      </c>
      <c r="G1892" s="8">
        <v>5000</v>
      </c>
    </row>
    <row r="1893" spans="1:7" ht="16.5" x14ac:dyDescent="0.25">
      <c r="A1893" s="4" t="s">
        <v>3112</v>
      </c>
      <c r="B1893" s="5" t="s">
        <v>3100</v>
      </c>
      <c r="C1893" s="6" t="s">
        <v>179</v>
      </c>
      <c r="D1893" s="6" t="s">
        <v>179</v>
      </c>
      <c r="E1893" s="6" t="s">
        <v>113</v>
      </c>
      <c r="F1893" s="7">
        <f t="shared" si="32"/>
        <v>9</v>
      </c>
      <c r="G1893" s="8">
        <v>2250</v>
      </c>
    </row>
    <row r="1894" spans="1:7" ht="16.5" x14ac:dyDescent="0.25">
      <c r="A1894" s="4" t="s">
        <v>3113</v>
      </c>
      <c r="B1894" s="5" t="s">
        <v>3100</v>
      </c>
      <c r="C1894" s="6" t="s">
        <v>59</v>
      </c>
      <c r="D1894" s="6" t="s">
        <v>59</v>
      </c>
      <c r="E1894" s="6" t="s">
        <v>2880</v>
      </c>
      <c r="F1894" s="7">
        <f t="shared" si="32"/>
        <v>7</v>
      </c>
      <c r="G1894" s="8">
        <v>1750</v>
      </c>
    </row>
    <row r="1895" spans="1:7" ht="16.5" x14ac:dyDescent="0.25">
      <c r="A1895" s="4" t="s">
        <v>3114</v>
      </c>
      <c r="B1895" s="5" t="s">
        <v>3100</v>
      </c>
      <c r="C1895" s="6" t="s">
        <v>59</v>
      </c>
      <c r="D1895" s="6" t="s">
        <v>59</v>
      </c>
      <c r="E1895" s="6" t="s">
        <v>1653</v>
      </c>
      <c r="F1895" s="7">
        <f t="shared" si="32"/>
        <v>20</v>
      </c>
      <c r="G1895" s="8">
        <v>5000</v>
      </c>
    </row>
    <row r="1896" spans="1:7" ht="16.5" x14ac:dyDescent="0.25">
      <c r="A1896" s="4" t="s">
        <v>3115</v>
      </c>
      <c r="B1896" s="5" t="s">
        <v>3100</v>
      </c>
      <c r="C1896" s="6" t="s">
        <v>21</v>
      </c>
      <c r="D1896" s="6" t="s">
        <v>27</v>
      </c>
      <c r="E1896" s="6" t="s">
        <v>3116</v>
      </c>
      <c r="F1896" s="7">
        <f t="shared" si="32"/>
        <v>20</v>
      </c>
      <c r="G1896" s="8">
        <v>5000</v>
      </c>
    </row>
    <row r="1897" spans="1:7" ht="16.5" x14ac:dyDescent="0.25">
      <c r="A1897" s="4" t="s">
        <v>3117</v>
      </c>
      <c r="B1897" s="5" t="s">
        <v>3100</v>
      </c>
      <c r="C1897" s="6" t="s">
        <v>613</v>
      </c>
      <c r="D1897" s="6" t="s">
        <v>169</v>
      </c>
      <c r="E1897" s="6" t="s">
        <v>92</v>
      </c>
      <c r="F1897" s="7">
        <f t="shared" si="32"/>
        <v>20</v>
      </c>
      <c r="G1897" s="8">
        <v>5000</v>
      </c>
    </row>
    <row r="1898" spans="1:7" ht="16.5" x14ac:dyDescent="0.25">
      <c r="A1898" s="4" t="s">
        <v>3118</v>
      </c>
      <c r="B1898" s="5" t="s">
        <v>3100</v>
      </c>
      <c r="C1898" s="6" t="s">
        <v>140</v>
      </c>
      <c r="D1898" s="6" t="s">
        <v>2715</v>
      </c>
      <c r="E1898" s="6" t="s">
        <v>3119</v>
      </c>
      <c r="F1898" s="7">
        <f t="shared" si="32"/>
        <v>20</v>
      </c>
      <c r="G1898" s="8">
        <v>5000</v>
      </c>
    </row>
    <row r="1899" spans="1:7" ht="16.5" x14ac:dyDescent="0.25">
      <c r="A1899" s="4" t="s">
        <v>3120</v>
      </c>
      <c r="B1899" s="5" t="s">
        <v>3100</v>
      </c>
      <c r="C1899" s="6" t="s">
        <v>189</v>
      </c>
      <c r="D1899" s="6" t="s">
        <v>2016</v>
      </c>
      <c r="E1899" s="6" t="s">
        <v>1023</v>
      </c>
      <c r="F1899" s="7">
        <f t="shared" si="32"/>
        <v>20</v>
      </c>
      <c r="G1899" s="8">
        <v>5000</v>
      </c>
    </row>
    <row r="1900" spans="1:7" ht="16.5" x14ac:dyDescent="0.25">
      <c r="A1900" s="4" t="s">
        <v>3121</v>
      </c>
      <c r="B1900" s="5" t="s">
        <v>3100</v>
      </c>
      <c r="C1900" s="6" t="s">
        <v>923</v>
      </c>
      <c r="D1900" s="6" t="s">
        <v>323</v>
      </c>
      <c r="E1900" s="6" t="s">
        <v>163</v>
      </c>
      <c r="F1900" s="7">
        <f t="shared" si="32"/>
        <v>6</v>
      </c>
      <c r="G1900" s="8">
        <v>1500</v>
      </c>
    </row>
    <row r="1901" spans="1:7" ht="16.5" x14ac:dyDescent="0.25">
      <c r="A1901" s="4" t="s">
        <v>3122</v>
      </c>
      <c r="B1901" s="5" t="s">
        <v>3100</v>
      </c>
      <c r="C1901" s="6" t="s">
        <v>24</v>
      </c>
      <c r="D1901" s="6" t="s">
        <v>2897</v>
      </c>
      <c r="E1901" s="6" t="s">
        <v>1417</v>
      </c>
      <c r="F1901" s="7">
        <f t="shared" si="32"/>
        <v>20</v>
      </c>
      <c r="G1901" s="8">
        <v>5000</v>
      </c>
    </row>
    <row r="1902" spans="1:7" ht="16.5" x14ac:dyDescent="0.25">
      <c r="A1902" s="4" t="s">
        <v>3123</v>
      </c>
      <c r="B1902" s="5" t="s">
        <v>3100</v>
      </c>
      <c r="C1902" s="6" t="s">
        <v>3124</v>
      </c>
      <c r="D1902" s="6" t="s">
        <v>597</v>
      </c>
      <c r="E1902" s="6" t="s">
        <v>1233</v>
      </c>
      <c r="F1902" s="7">
        <f t="shared" si="32"/>
        <v>20</v>
      </c>
      <c r="G1902" s="8">
        <v>5000</v>
      </c>
    </row>
    <row r="1903" spans="1:7" ht="16.5" x14ac:dyDescent="0.25">
      <c r="A1903" s="4" t="s">
        <v>3125</v>
      </c>
      <c r="B1903" s="5" t="s">
        <v>3100</v>
      </c>
      <c r="C1903" s="6" t="s">
        <v>169</v>
      </c>
      <c r="D1903" s="6" t="s">
        <v>748</v>
      </c>
      <c r="E1903" s="6" t="s">
        <v>926</v>
      </c>
      <c r="F1903" s="7">
        <f t="shared" si="32"/>
        <v>20</v>
      </c>
      <c r="G1903" s="8">
        <v>5000</v>
      </c>
    </row>
    <row r="1904" spans="1:7" ht="16.5" x14ac:dyDescent="0.25">
      <c r="A1904" s="4" t="s">
        <v>3126</v>
      </c>
      <c r="B1904" s="5" t="s">
        <v>3100</v>
      </c>
      <c r="C1904" s="6" t="s">
        <v>59</v>
      </c>
      <c r="D1904" s="6" t="s">
        <v>169</v>
      </c>
      <c r="E1904" s="6" t="s">
        <v>814</v>
      </c>
      <c r="F1904" s="7">
        <f t="shared" si="32"/>
        <v>5</v>
      </c>
      <c r="G1904" s="8">
        <v>1250</v>
      </c>
    </row>
    <row r="1905" spans="1:7" ht="16.5" x14ac:dyDescent="0.25">
      <c r="A1905" s="4" t="s">
        <v>3127</v>
      </c>
      <c r="B1905" s="5" t="s">
        <v>3100</v>
      </c>
      <c r="C1905" s="6" t="s">
        <v>3128</v>
      </c>
      <c r="D1905" s="6" t="s">
        <v>28</v>
      </c>
      <c r="E1905" s="6" t="s">
        <v>795</v>
      </c>
      <c r="F1905" s="7">
        <f t="shared" si="32"/>
        <v>20</v>
      </c>
      <c r="G1905" s="8">
        <v>5000</v>
      </c>
    </row>
    <row r="1906" spans="1:7" ht="16.5" x14ac:dyDescent="0.25">
      <c r="A1906" s="4" t="s">
        <v>3129</v>
      </c>
      <c r="B1906" s="5" t="s">
        <v>3100</v>
      </c>
      <c r="C1906" s="6" t="s">
        <v>3130</v>
      </c>
      <c r="D1906" s="6" t="s">
        <v>712</v>
      </c>
      <c r="E1906" s="6" t="s">
        <v>1872</v>
      </c>
      <c r="F1906" s="7">
        <f t="shared" si="32"/>
        <v>11</v>
      </c>
      <c r="G1906" s="8">
        <v>2750</v>
      </c>
    </row>
    <row r="1907" spans="1:7" ht="16.5" x14ac:dyDescent="0.25">
      <c r="A1907" s="4" t="s">
        <v>3131</v>
      </c>
      <c r="B1907" s="5" t="s">
        <v>3100</v>
      </c>
      <c r="C1907" s="6" t="s">
        <v>613</v>
      </c>
      <c r="D1907" s="6" t="s">
        <v>522</v>
      </c>
      <c r="E1907" s="6" t="s">
        <v>228</v>
      </c>
      <c r="F1907" s="7">
        <f t="shared" ref="F1907:F1970" si="33">G1907/250</f>
        <v>5</v>
      </c>
      <c r="G1907" s="8">
        <v>1250</v>
      </c>
    </row>
    <row r="1908" spans="1:7" ht="16.5" x14ac:dyDescent="0.25">
      <c r="A1908" s="4" t="s">
        <v>3132</v>
      </c>
      <c r="B1908" s="5" t="s">
        <v>3100</v>
      </c>
      <c r="C1908" s="6" t="s">
        <v>28</v>
      </c>
      <c r="D1908" s="6" t="s">
        <v>189</v>
      </c>
      <c r="E1908" s="6" t="s">
        <v>416</v>
      </c>
      <c r="F1908" s="7">
        <f t="shared" si="33"/>
        <v>10</v>
      </c>
      <c r="G1908" s="8">
        <v>2500</v>
      </c>
    </row>
    <row r="1909" spans="1:7" ht="16.5" x14ac:dyDescent="0.25">
      <c r="A1909" s="4" t="s">
        <v>3133</v>
      </c>
      <c r="B1909" s="5" t="s">
        <v>3100</v>
      </c>
      <c r="C1909" s="6" t="s">
        <v>67</v>
      </c>
      <c r="D1909" s="6" t="s">
        <v>169</v>
      </c>
      <c r="E1909" s="6" t="s">
        <v>3134</v>
      </c>
      <c r="F1909" s="7">
        <f t="shared" si="33"/>
        <v>9</v>
      </c>
      <c r="G1909" s="8">
        <v>2250</v>
      </c>
    </row>
    <row r="1910" spans="1:7" ht="16.5" x14ac:dyDescent="0.25">
      <c r="A1910" s="4" t="s">
        <v>3135</v>
      </c>
      <c r="B1910" s="5" t="s">
        <v>3100</v>
      </c>
      <c r="C1910" s="6" t="s">
        <v>323</v>
      </c>
      <c r="D1910" s="6" t="s">
        <v>179</v>
      </c>
      <c r="E1910" s="6" t="s">
        <v>3136</v>
      </c>
      <c r="F1910" s="7">
        <f t="shared" si="33"/>
        <v>20</v>
      </c>
      <c r="G1910" s="8">
        <v>5000</v>
      </c>
    </row>
    <row r="1911" spans="1:7" ht="16.5" x14ac:dyDescent="0.25">
      <c r="A1911" s="4" t="s">
        <v>3137</v>
      </c>
      <c r="B1911" s="5" t="s">
        <v>3100</v>
      </c>
      <c r="C1911" s="6" t="s">
        <v>3138</v>
      </c>
      <c r="D1911" s="6" t="s">
        <v>12</v>
      </c>
      <c r="E1911" s="6" t="s">
        <v>228</v>
      </c>
      <c r="F1911" s="7">
        <f t="shared" si="33"/>
        <v>9</v>
      </c>
      <c r="G1911" s="8">
        <v>2250</v>
      </c>
    </row>
    <row r="1912" spans="1:7" ht="16.5" x14ac:dyDescent="0.25">
      <c r="A1912" s="18" t="s">
        <v>3139</v>
      </c>
      <c r="B1912" s="19" t="s">
        <v>3100</v>
      </c>
      <c r="C1912" s="20" t="s">
        <v>3140</v>
      </c>
      <c r="D1912" s="20" t="s">
        <v>169</v>
      </c>
      <c r="E1912" s="20" t="s">
        <v>2024</v>
      </c>
      <c r="F1912" s="7">
        <f t="shared" si="33"/>
        <v>10</v>
      </c>
      <c r="G1912" s="21">
        <v>2500</v>
      </c>
    </row>
    <row r="1913" spans="1:7" ht="16.5" x14ac:dyDescent="0.25">
      <c r="A1913" s="4" t="s">
        <v>3141</v>
      </c>
      <c r="B1913" s="5" t="s">
        <v>3142</v>
      </c>
      <c r="C1913" s="6" t="s">
        <v>179</v>
      </c>
      <c r="D1913" s="6" t="s">
        <v>99</v>
      </c>
      <c r="E1913" s="6" t="s">
        <v>3143</v>
      </c>
      <c r="F1913" s="7">
        <f t="shared" si="33"/>
        <v>10</v>
      </c>
      <c r="G1913" s="8">
        <v>2500</v>
      </c>
    </row>
    <row r="1914" spans="1:7" ht="16.5" x14ac:dyDescent="0.25">
      <c r="A1914" s="4" t="s">
        <v>3144</v>
      </c>
      <c r="B1914" s="5" t="s">
        <v>3142</v>
      </c>
      <c r="C1914" s="6" t="s">
        <v>223</v>
      </c>
      <c r="D1914" s="6" t="s">
        <v>424</v>
      </c>
      <c r="E1914" s="6" t="s">
        <v>240</v>
      </c>
      <c r="F1914" s="7">
        <f t="shared" si="33"/>
        <v>2</v>
      </c>
      <c r="G1914" s="8">
        <v>500</v>
      </c>
    </row>
    <row r="1915" spans="1:7" ht="16.5" x14ac:dyDescent="0.25">
      <c r="A1915" s="4" t="s">
        <v>3145</v>
      </c>
      <c r="B1915" s="5" t="s">
        <v>3142</v>
      </c>
      <c r="C1915" s="6" t="s">
        <v>2091</v>
      </c>
      <c r="D1915" s="6" t="s">
        <v>179</v>
      </c>
      <c r="E1915" s="6" t="s">
        <v>2841</v>
      </c>
      <c r="F1915" s="7">
        <f t="shared" si="33"/>
        <v>10</v>
      </c>
      <c r="G1915" s="8">
        <v>2500</v>
      </c>
    </row>
    <row r="1916" spans="1:7" ht="16.5" x14ac:dyDescent="0.25">
      <c r="A1916" s="4" t="s">
        <v>3146</v>
      </c>
      <c r="B1916" s="5" t="s">
        <v>3142</v>
      </c>
      <c r="C1916" s="6" t="s">
        <v>162</v>
      </c>
      <c r="D1916" s="6" t="s">
        <v>144</v>
      </c>
      <c r="E1916" s="6" t="s">
        <v>680</v>
      </c>
      <c r="F1916" s="7">
        <f t="shared" si="33"/>
        <v>20</v>
      </c>
      <c r="G1916" s="8">
        <v>5000</v>
      </c>
    </row>
    <row r="1917" spans="1:7" ht="16.5" x14ac:dyDescent="0.25">
      <c r="A1917" s="4" t="s">
        <v>3147</v>
      </c>
      <c r="B1917" s="5" t="s">
        <v>3142</v>
      </c>
      <c r="C1917" s="6" t="s">
        <v>21</v>
      </c>
      <c r="D1917" s="6" t="s">
        <v>98</v>
      </c>
      <c r="E1917" s="6" t="s">
        <v>3148</v>
      </c>
      <c r="F1917" s="7">
        <f t="shared" si="33"/>
        <v>9</v>
      </c>
      <c r="G1917" s="8">
        <v>2250</v>
      </c>
    </row>
    <row r="1918" spans="1:7" ht="16.5" x14ac:dyDescent="0.25">
      <c r="A1918" s="4" t="s">
        <v>3149</v>
      </c>
      <c r="B1918" s="5" t="s">
        <v>3142</v>
      </c>
      <c r="C1918" s="6" t="s">
        <v>21</v>
      </c>
      <c r="D1918" s="6" t="s">
        <v>98</v>
      </c>
      <c r="E1918" s="6" t="s">
        <v>163</v>
      </c>
      <c r="F1918" s="7">
        <f t="shared" si="33"/>
        <v>20</v>
      </c>
      <c r="G1918" s="8">
        <v>5000</v>
      </c>
    </row>
    <row r="1919" spans="1:7" ht="16.5" x14ac:dyDescent="0.25">
      <c r="A1919" s="4" t="s">
        <v>3150</v>
      </c>
      <c r="B1919" s="5" t="s">
        <v>3142</v>
      </c>
      <c r="C1919" s="6" t="s">
        <v>21</v>
      </c>
      <c r="D1919" s="6" t="s">
        <v>59</v>
      </c>
      <c r="E1919" s="6" t="s">
        <v>3151</v>
      </c>
      <c r="F1919" s="7">
        <f t="shared" si="33"/>
        <v>20</v>
      </c>
      <c r="G1919" s="8">
        <v>5000</v>
      </c>
    </row>
    <row r="1920" spans="1:7" ht="16.5" x14ac:dyDescent="0.25">
      <c r="A1920" s="4" t="s">
        <v>3152</v>
      </c>
      <c r="B1920" s="5" t="s">
        <v>3142</v>
      </c>
      <c r="C1920" s="6" t="s">
        <v>76</v>
      </c>
      <c r="D1920" s="6" t="s">
        <v>21</v>
      </c>
      <c r="E1920" s="6" t="s">
        <v>3153</v>
      </c>
      <c r="F1920" s="7">
        <f t="shared" si="33"/>
        <v>5</v>
      </c>
      <c r="G1920" s="8">
        <v>1250</v>
      </c>
    </row>
    <row r="1921" spans="1:7" ht="16.5" x14ac:dyDescent="0.25">
      <c r="A1921" s="4" t="s">
        <v>3154</v>
      </c>
      <c r="B1921" s="5" t="s">
        <v>3142</v>
      </c>
      <c r="C1921" s="6" t="s">
        <v>311</v>
      </c>
      <c r="D1921" s="6" t="s">
        <v>323</v>
      </c>
      <c r="E1921" s="6" t="s">
        <v>3155</v>
      </c>
      <c r="F1921" s="7">
        <f t="shared" si="33"/>
        <v>7</v>
      </c>
      <c r="G1921" s="8">
        <v>1750</v>
      </c>
    </row>
    <row r="1922" spans="1:7" ht="16.5" x14ac:dyDescent="0.25">
      <c r="A1922" s="4" t="s">
        <v>3156</v>
      </c>
      <c r="B1922" s="5" t="s">
        <v>3142</v>
      </c>
      <c r="C1922" s="6" t="s">
        <v>3157</v>
      </c>
      <c r="D1922" s="6" t="s">
        <v>1302</v>
      </c>
      <c r="E1922" s="6" t="s">
        <v>3158</v>
      </c>
      <c r="F1922" s="7">
        <f t="shared" si="33"/>
        <v>20</v>
      </c>
      <c r="G1922" s="8">
        <v>5000</v>
      </c>
    </row>
    <row r="1923" spans="1:7" ht="16.5" x14ac:dyDescent="0.25">
      <c r="A1923" s="4" t="s">
        <v>3159</v>
      </c>
      <c r="B1923" s="5" t="s">
        <v>3142</v>
      </c>
      <c r="C1923" s="6" t="s">
        <v>578</v>
      </c>
      <c r="D1923" s="6" t="s">
        <v>98</v>
      </c>
      <c r="E1923" s="6" t="s">
        <v>856</v>
      </c>
      <c r="F1923" s="7">
        <f t="shared" si="33"/>
        <v>15</v>
      </c>
      <c r="G1923" s="8">
        <v>3750</v>
      </c>
    </row>
    <row r="1924" spans="1:7" ht="16.5" x14ac:dyDescent="0.25">
      <c r="A1924" s="4" t="s">
        <v>3160</v>
      </c>
      <c r="B1924" s="5" t="s">
        <v>3142</v>
      </c>
      <c r="C1924" s="6" t="s">
        <v>578</v>
      </c>
      <c r="D1924" s="6" t="s">
        <v>287</v>
      </c>
      <c r="E1924" s="6" t="s">
        <v>3161</v>
      </c>
      <c r="F1924" s="7">
        <f t="shared" si="33"/>
        <v>9</v>
      </c>
      <c r="G1924" s="8">
        <v>2250</v>
      </c>
    </row>
    <row r="1925" spans="1:7" ht="16.5" x14ac:dyDescent="0.25">
      <c r="A1925" s="4" t="s">
        <v>3162</v>
      </c>
      <c r="B1925" s="5" t="s">
        <v>3142</v>
      </c>
      <c r="C1925" s="6" t="s">
        <v>578</v>
      </c>
      <c r="D1925" s="6" t="s">
        <v>304</v>
      </c>
      <c r="E1925" s="6" t="s">
        <v>3163</v>
      </c>
      <c r="F1925" s="7">
        <f t="shared" si="33"/>
        <v>20</v>
      </c>
      <c r="G1925" s="8">
        <v>5000</v>
      </c>
    </row>
    <row r="1926" spans="1:7" ht="16.5" x14ac:dyDescent="0.25">
      <c r="A1926" s="4" t="s">
        <v>3164</v>
      </c>
      <c r="B1926" s="5" t="s">
        <v>3142</v>
      </c>
      <c r="C1926" s="6" t="s">
        <v>578</v>
      </c>
      <c r="D1926" s="6" t="s">
        <v>79</v>
      </c>
      <c r="E1926" s="6" t="s">
        <v>3165</v>
      </c>
      <c r="F1926" s="7">
        <f t="shared" si="33"/>
        <v>6</v>
      </c>
      <c r="G1926" s="8">
        <v>1500</v>
      </c>
    </row>
    <row r="1927" spans="1:7" ht="16.5" x14ac:dyDescent="0.25">
      <c r="A1927" s="4" t="s">
        <v>3166</v>
      </c>
      <c r="B1927" s="5" t="s">
        <v>3142</v>
      </c>
      <c r="C1927" s="6" t="s">
        <v>578</v>
      </c>
      <c r="D1927" s="6" t="s">
        <v>223</v>
      </c>
      <c r="E1927" s="6" t="s">
        <v>113</v>
      </c>
      <c r="F1927" s="7">
        <f t="shared" si="33"/>
        <v>15</v>
      </c>
      <c r="G1927" s="8">
        <v>3750</v>
      </c>
    </row>
    <row r="1928" spans="1:7" ht="16.5" x14ac:dyDescent="0.25">
      <c r="A1928" s="4" t="s">
        <v>3167</v>
      </c>
      <c r="B1928" s="5" t="s">
        <v>3142</v>
      </c>
      <c r="C1928" s="6" t="s">
        <v>3168</v>
      </c>
      <c r="D1928" s="6" t="s">
        <v>323</v>
      </c>
      <c r="E1928" s="6" t="s">
        <v>14</v>
      </c>
      <c r="F1928" s="7">
        <f t="shared" si="33"/>
        <v>20</v>
      </c>
      <c r="G1928" s="8">
        <v>5000</v>
      </c>
    </row>
    <row r="1929" spans="1:7" ht="16.5" x14ac:dyDescent="0.25">
      <c r="A1929" s="4" t="s">
        <v>3169</v>
      </c>
      <c r="B1929" s="5" t="s">
        <v>3142</v>
      </c>
      <c r="C1929" s="6" t="s">
        <v>3170</v>
      </c>
      <c r="D1929" s="6" t="s">
        <v>158</v>
      </c>
      <c r="E1929" s="6" t="s">
        <v>3171</v>
      </c>
      <c r="F1929" s="7">
        <f t="shared" si="33"/>
        <v>20</v>
      </c>
      <c r="G1929" s="8">
        <v>5000</v>
      </c>
    </row>
    <row r="1930" spans="1:7" ht="16.5" x14ac:dyDescent="0.25">
      <c r="A1930" s="4" t="s">
        <v>3172</v>
      </c>
      <c r="B1930" s="5" t="s">
        <v>3142</v>
      </c>
      <c r="C1930" s="6" t="s">
        <v>287</v>
      </c>
      <c r="D1930" s="6" t="s">
        <v>323</v>
      </c>
      <c r="E1930" s="6" t="s">
        <v>605</v>
      </c>
      <c r="F1930" s="7">
        <f t="shared" si="33"/>
        <v>8</v>
      </c>
      <c r="G1930" s="8">
        <v>2000</v>
      </c>
    </row>
    <row r="1931" spans="1:7" ht="16.5" x14ac:dyDescent="0.25">
      <c r="A1931" s="4" t="s">
        <v>3173</v>
      </c>
      <c r="B1931" s="5" t="s">
        <v>3142</v>
      </c>
      <c r="C1931" s="6" t="s">
        <v>2069</v>
      </c>
      <c r="D1931" s="6" t="s">
        <v>696</v>
      </c>
      <c r="E1931" s="6" t="s">
        <v>491</v>
      </c>
      <c r="F1931" s="7">
        <f t="shared" si="33"/>
        <v>10</v>
      </c>
      <c r="G1931" s="8">
        <v>2500</v>
      </c>
    </row>
    <row r="1932" spans="1:7" ht="16.5" x14ac:dyDescent="0.25">
      <c r="A1932" s="4" t="s">
        <v>3174</v>
      </c>
      <c r="B1932" s="5" t="s">
        <v>3142</v>
      </c>
      <c r="C1932" s="6" t="s">
        <v>169</v>
      </c>
      <c r="D1932" s="6" t="s">
        <v>37</v>
      </c>
      <c r="E1932" s="6" t="s">
        <v>3175</v>
      </c>
      <c r="F1932" s="7">
        <f t="shared" si="33"/>
        <v>9</v>
      </c>
      <c r="G1932" s="8">
        <v>2250</v>
      </c>
    </row>
    <row r="1933" spans="1:7" ht="16.5" x14ac:dyDescent="0.25">
      <c r="A1933" s="4" t="s">
        <v>3176</v>
      </c>
      <c r="B1933" s="5" t="s">
        <v>3142</v>
      </c>
      <c r="C1933" s="6" t="s">
        <v>21</v>
      </c>
      <c r="D1933" s="6" t="s">
        <v>943</v>
      </c>
      <c r="E1933" s="6" t="s">
        <v>3177</v>
      </c>
      <c r="F1933" s="7">
        <f t="shared" si="33"/>
        <v>15</v>
      </c>
      <c r="G1933" s="8">
        <v>3750</v>
      </c>
    </row>
    <row r="1934" spans="1:7" ht="16.5" x14ac:dyDescent="0.25">
      <c r="A1934" s="4" t="s">
        <v>3178</v>
      </c>
      <c r="B1934" s="5" t="s">
        <v>3142</v>
      </c>
      <c r="C1934" s="6" t="s">
        <v>1463</v>
      </c>
      <c r="D1934" s="6" t="s">
        <v>323</v>
      </c>
      <c r="E1934" s="6" t="s">
        <v>387</v>
      </c>
      <c r="F1934" s="7">
        <f t="shared" si="33"/>
        <v>20</v>
      </c>
      <c r="G1934" s="8">
        <v>5000</v>
      </c>
    </row>
    <row r="1935" spans="1:7" ht="16.5" x14ac:dyDescent="0.25">
      <c r="A1935" s="4" t="s">
        <v>3179</v>
      </c>
      <c r="B1935" s="5" t="s">
        <v>3142</v>
      </c>
      <c r="C1935" s="6" t="s">
        <v>323</v>
      </c>
      <c r="D1935" s="6" t="s">
        <v>46</v>
      </c>
      <c r="E1935" s="6" t="s">
        <v>3180</v>
      </c>
      <c r="F1935" s="7">
        <f t="shared" si="33"/>
        <v>9</v>
      </c>
      <c r="G1935" s="8">
        <v>2250</v>
      </c>
    </row>
    <row r="1936" spans="1:7" ht="16.5" x14ac:dyDescent="0.25">
      <c r="A1936" s="4" t="s">
        <v>3181</v>
      </c>
      <c r="B1936" s="5" t="s">
        <v>3142</v>
      </c>
      <c r="C1936" s="6" t="s">
        <v>59</v>
      </c>
      <c r="D1936" s="6" t="s">
        <v>3182</v>
      </c>
      <c r="E1936" s="6" t="s">
        <v>259</v>
      </c>
      <c r="F1936" s="7">
        <f t="shared" si="33"/>
        <v>6</v>
      </c>
      <c r="G1936" s="8">
        <v>1500</v>
      </c>
    </row>
    <row r="1937" spans="1:7" ht="16.5" x14ac:dyDescent="0.25">
      <c r="A1937" s="4" t="s">
        <v>3183</v>
      </c>
      <c r="B1937" s="5" t="s">
        <v>3142</v>
      </c>
      <c r="C1937" s="6" t="s">
        <v>59</v>
      </c>
      <c r="D1937" s="6" t="s">
        <v>28</v>
      </c>
      <c r="E1937" s="6" t="s">
        <v>3184</v>
      </c>
      <c r="F1937" s="7">
        <f t="shared" si="33"/>
        <v>4</v>
      </c>
      <c r="G1937" s="8">
        <v>1000</v>
      </c>
    </row>
    <row r="1938" spans="1:7" ht="16.5" x14ac:dyDescent="0.25">
      <c r="A1938" s="4" t="s">
        <v>3185</v>
      </c>
      <c r="B1938" s="5" t="s">
        <v>3142</v>
      </c>
      <c r="C1938" s="6" t="s">
        <v>450</v>
      </c>
      <c r="D1938" s="6" t="s">
        <v>3186</v>
      </c>
      <c r="E1938" s="6" t="s">
        <v>3111</v>
      </c>
      <c r="F1938" s="7">
        <f t="shared" si="33"/>
        <v>9</v>
      </c>
      <c r="G1938" s="8">
        <v>2250</v>
      </c>
    </row>
    <row r="1939" spans="1:7" ht="16.5" x14ac:dyDescent="0.25">
      <c r="A1939" s="4" t="s">
        <v>3187</v>
      </c>
      <c r="B1939" s="5" t="s">
        <v>3142</v>
      </c>
      <c r="C1939" s="6" t="s">
        <v>3188</v>
      </c>
      <c r="D1939" s="6" t="s">
        <v>450</v>
      </c>
      <c r="E1939" s="6" t="s">
        <v>2629</v>
      </c>
      <c r="F1939" s="7">
        <f t="shared" si="33"/>
        <v>9</v>
      </c>
      <c r="G1939" s="8">
        <v>2250</v>
      </c>
    </row>
    <row r="1940" spans="1:7" ht="16.5" x14ac:dyDescent="0.25">
      <c r="A1940" s="4" t="s">
        <v>3189</v>
      </c>
      <c r="B1940" s="5" t="s">
        <v>3142</v>
      </c>
      <c r="C1940" s="6" t="s">
        <v>21</v>
      </c>
      <c r="D1940" s="6" t="s">
        <v>59</v>
      </c>
      <c r="E1940" s="6" t="s">
        <v>285</v>
      </c>
      <c r="F1940" s="7">
        <f t="shared" si="33"/>
        <v>10</v>
      </c>
      <c r="G1940" s="8">
        <v>2500</v>
      </c>
    </row>
    <row r="1941" spans="1:7" ht="16.5" x14ac:dyDescent="0.25">
      <c r="A1941" s="4" t="s">
        <v>3190</v>
      </c>
      <c r="B1941" s="5" t="s">
        <v>3142</v>
      </c>
      <c r="C1941" s="6" t="s">
        <v>28</v>
      </c>
      <c r="D1941" s="6" t="s">
        <v>553</v>
      </c>
      <c r="E1941" s="6" t="s">
        <v>2876</v>
      </c>
      <c r="F1941" s="7">
        <f t="shared" si="33"/>
        <v>20</v>
      </c>
      <c r="G1941" s="8">
        <v>5000</v>
      </c>
    </row>
    <row r="1942" spans="1:7" ht="16.5" x14ac:dyDescent="0.25">
      <c r="A1942" s="4" t="s">
        <v>3191</v>
      </c>
      <c r="B1942" s="5" t="s">
        <v>3142</v>
      </c>
      <c r="C1942" s="6" t="s">
        <v>677</v>
      </c>
      <c r="D1942" s="6" t="s">
        <v>59</v>
      </c>
      <c r="E1942" s="6" t="s">
        <v>253</v>
      </c>
      <c r="F1942" s="7">
        <f t="shared" si="33"/>
        <v>20</v>
      </c>
      <c r="G1942" s="8">
        <v>5000</v>
      </c>
    </row>
    <row r="1943" spans="1:7" ht="16.5" x14ac:dyDescent="0.25">
      <c r="A1943" s="4" t="s">
        <v>3192</v>
      </c>
      <c r="B1943" s="5" t="s">
        <v>3142</v>
      </c>
      <c r="C1943" s="6" t="s">
        <v>1822</v>
      </c>
      <c r="D1943" s="6" t="s">
        <v>3193</v>
      </c>
      <c r="E1943" s="6" t="s">
        <v>243</v>
      </c>
      <c r="F1943" s="7">
        <f t="shared" si="33"/>
        <v>20</v>
      </c>
      <c r="G1943" s="8">
        <v>5000</v>
      </c>
    </row>
    <row r="1944" spans="1:7" ht="16.5" x14ac:dyDescent="0.25">
      <c r="A1944" s="4" t="s">
        <v>3194</v>
      </c>
      <c r="B1944" s="5" t="s">
        <v>3142</v>
      </c>
      <c r="C1944" s="6" t="s">
        <v>1285</v>
      </c>
      <c r="D1944" s="6" t="s">
        <v>677</v>
      </c>
      <c r="E1944" s="6" t="s">
        <v>3093</v>
      </c>
      <c r="F1944" s="7">
        <f t="shared" si="33"/>
        <v>15</v>
      </c>
      <c r="G1944" s="8">
        <v>3750</v>
      </c>
    </row>
    <row r="1945" spans="1:7" ht="16.5" x14ac:dyDescent="0.25">
      <c r="A1945" s="4" t="s">
        <v>3195</v>
      </c>
      <c r="B1945" s="5" t="s">
        <v>3142</v>
      </c>
      <c r="C1945" s="6" t="s">
        <v>522</v>
      </c>
      <c r="D1945" s="6" t="s">
        <v>1016</v>
      </c>
      <c r="E1945" s="6" t="s">
        <v>3025</v>
      </c>
      <c r="F1945" s="7">
        <f t="shared" si="33"/>
        <v>15</v>
      </c>
      <c r="G1945" s="8">
        <v>3750</v>
      </c>
    </row>
    <row r="1946" spans="1:7" ht="16.5" x14ac:dyDescent="0.25">
      <c r="A1946" s="4" t="s">
        <v>3196</v>
      </c>
      <c r="B1946" s="5" t="s">
        <v>3142</v>
      </c>
      <c r="C1946" s="6" t="s">
        <v>21</v>
      </c>
      <c r="D1946" s="6" t="s">
        <v>59</v>
      </c>
      <c r="E1946" s="6" t="s">
        <v>3197</v>
      </c>
      <c r="F1946" s="7">
        <f t="shared" si="33"/>
        <v>6</v>
      </c>
      <c r="G1946" s="8">
        <v>1500</v>
      </c>
    </row>
    <row r="1947" spans="1:7" ht="16.5" x14ac:dyDescent="0.25">
      <c r="A1947" s="4" t="s">
        <v>3198</v>
      </c>
      <c r="B1947" s="5" t="s">
        <v>3142</v>
      </c>
      <c r="C1947" s="6" t="s">
        <v>2380</v>
      </c>
      <c r="D1947" s="6" t="s">
        <v>179</v>
      </c>
      <c r="E1947" s="6" t="s">
        <v>605</v>
      </c>
      <c r="F1947" s="7">
        <f t="shared" si="33"/>
        <v>20</v>
      </c>
      <c r="G1947" s="8">
        <v>5000</v>
      </c>
    </row>
    <row r="1948" spans="1:7" ht="16.5" x14ac:dyDescent="0.25">
      <c r="A1948" s="4" t="s">
        <v>3199</v>
      </c>
      <c r="B1948" s="5" t="s">
        <v>3142</v>
      </c>
      <c r="C1948" s="6" t="s">
        <v>943</v>
      </c>
      <c r="D1948" s="6" t="s">
        <v>1016</v>
      </c>
      <c r="E1948" s="6" t="s">
        <v>2655</v>
      </c>
      <c r="F1948" s="7">
        <f t="shared" si="33"/>
        <v>20</v>
      </c>
      <c r="G1948" s="8">
        <v>5000</v>
      </c>
    </row>
    <row r="1949" spans="1:7" ht="16.5" x14ac:dyDescent="0.25">
      <c r="A1949" s="4" t="s">
        <v>3200</v>
      </c>
      <c r="B1949" s="5" t="s">
        <v>3142</v>
      </c>
      <c r="C1949" s="6" t="s">
        <v>3201</v>
      </c>
      <c r="D1949" s="6" t="s">
        <v>12</v>
      </c>
      <c r="E1949" s="6" t="s">
        <v>3202</v>
      </c>
      <c r="F1949" s="7">
        <f t="shared" si="33"/>
        <v>7</v>
      </c>
      <c r="G1949" s="8">
        <v>1750</v>
      </c>
    </row>
    <row r="1950" spans="1:7" ht="16.5" x14ac:dyDescent="0.25">
      <c r="A1950" s="4" t="s">
        <v>3203</v>
      </c>
      <c r="B1950" s="5" t="s">
        <v>3142</v>
      </c>
      <c r="C1950" s="6" t="s">
        <v>3204</v>
      </c>
      <c r="D1950" s="6" t="s">
        <v>2329</v>
      </c>
      <c r="E1950" s="6" t="s">
        <v>81</v>
      </c>
      <c r="F1950" s="7">
        <f t="shared" si="33"/>
        <v>5</v>
      </c>
      <c r="G1950" s="8">
        <v>1250</v>
      </c>
    </row>
    <row r="1951" spans="1:7" ht="16.5" x14ac:dyDescent="0.25">
      <c r="A1951" s="4" t="s">
        <v>3205</v>
      </c>
      <c r="B1951" s="5" t="s">
        <v>3142</v>
      </c>
      <c r="C1951" s="6" t="s">
        <v>24</v>
      </c>
      <c r="D1951" s="6" t="s">
        <v>235</v>
      </c>
      <c r="E1951" s="6" t="s">
        <v>3206</v>
      </c>
      <c r="F1951" s="7">
        <f t="shared" si="33"/>
        <v>10</v>
      </c>
      <c r="G1951" s="8">
        <v>2500</v>
      </c>
    </row>
    <row r="1952" spans="1:7" ht="16.5" x14ac:dyDescent="0.25">
      <c r="A1952" s="4" t="s">
        <v>3207</v>
      </c>
      <c r="B1952" s="5" t="s">
        <v>3142</v>
      </c>
      <c r="C1952" s="6" t="s">
        <v>901</v>
      </c>
      <c r="D1952" s="6" t="s">
        <v>672</v>
      </c>
      <c r="E1952" s="6" t="s">
        <v>1707</v>
      </c>
      <c r="F1952" s="7">
        <f t="shared" si="33"/>
        <v>20</v>
      </c>
      <c r="G1952" s="8">
        <v>5000</v>
      </c>
    </row>
    <row r="1953" spans="1:7" ht="16.5" x14ac:dyDescent="0.25">
      <c r="A1953" s="4" t="s">
        <v>3208</v>
      </c>
      <c r="B1953" s="5" t="s">
        <v>3142</v>
      </c>
      <c r="C1953" s="6" t="s">
        <v>554</v>
      </c>
      <c r="D1953" s="6" t="s">
        <v>70</v>
      </c>
      <c r="E1953" s="6" t="s">
        <v>148</v>
      </c>
      <c r="F1953" s="7">
        <f t="shared" si="33"/>
        <v>9</v>
      </c>
      <c r="G1953" s="8">
        <v>2250</v>
      </c>
    </row>
    <row r="1954" spans="1:7" ht="16.5" x14ac:dyDescent="0.25">
      <c r="A1954" s="4" t="s">
        <v>3209</v>
      </c>
      <c r="B1954" s="5" t="s">
        <v>3142</v>
      </c>
      <c r="C1954" s="6" t="s">
        <v>554</v>
      </c>
      <c r="D1954" s="6" t="s">
        <v>70</v>
      </c>
      <c r="E1954" s="6" t="s">
        <v>3210</v>
      </c>
      <c r="F1954" s="7">
        <f t="shared" si="33"/>
        <v>9</v>
      </c>
      <c r="G1954" s="8">
        <v>2250</v>
      </c>
    </row>
    <row r="1955" spans="1:7" ht="16.5" x14ac:dyDescent="0.25">
      <c r="A1955" s="4" t="s">
        <v>3211</v>
      </c>
      <c r="B1955" s="5" t="s">
        <v>3142</v>
      </c>
      <c r="C1955" s="6" t="s">
        <v>554</v>
      </c>
      <c r="D1955" s="6" t="s">
        <v>21</v>
      </c>
      <c r="E1955" s="6" t="s">
        <v>345</v>
      </c>
      <c r="F1955" s="7">
        <f t="shared" si="33"/>
        <v>20</v>
      </c>
      <c r="G1955" s="8">
        <v>5000</v>
      </c>
    </row>
    <row r="1956" spans="1:7" ht="16.5" x14ac:dyDescent="0.25">
      <c r="A1956" s="4" t="s">
        <v>3212</v>
      </c>
      <c r="B1956" s="5" t="s">
        <v>3142</v>
      </c>
      <c r="C1956" s="6" t="s">
        <v>165</v>
      </c>
      <c r="D1956" s="6" t="s">
        <v>59</v>
      </c>
      <c r="E1956" s="6" t="s">
        <v>18</v>
      </c>
      <c r="F1956" s="7">
        <f t="shared" si="33"/>
        <v>20</v>
      </c>
      <c r="G1956" s="8">
        <v>5000</v>
      </c>
    </row>
    <row r="1957" spans="1:7" ht="16.5" x14ac:dyDescent="0.25">
      <c r="A1957" s="4" t="s">
        <v>3213</v>
      </c>
      <c r="B1957" s="5" t="s">
        <v>3142</v>
      </c>
      <c r="C1957" s="6" t="s">
        <v>372</v>
      </c>
      <c r="D1957" s="6" t="s">
        <v>21</v>
      </c>
      <c r="E1957" s="6" t="s">
        <v>1702</v>
      </c>
      <c r="F1957" s="7">
        <f t="shared" si="33"/>
        <v>6</v>
      </c>
      <c r="G1957" s="8">
        <v>1500</v>
      </c>
    </row>
    <row r="1958" spans="1:7" ht="16.5" x14ac:dyDescent="0.25">
      <c r="A1958" s="4" t="s">
        <v>3214</v>
      </c>
      <c r="B1958" s="5" t="s">
        <v>3142</v>
      </c>
      <c r="C1958" s="6" t="s">
        <v>144</v>
      </c>
      <c r="D1958" s="6" t="s">
        <v>208</v>
      </c>
      <c r="E1958" s="6" t="s">
        <v>138</v>
      </c>
      <c r="F1958" s="7">
        <f t="shared" si="33"/>
        <v>9</v>
      </c>
      <c r="G1958" s="8">
        <v>2250</v>
      </c>
    </row>
    <row r="1959" spans="1:7" ht="16.5" x14ac:dyDescent="0.25">
      <c r="A1959" s="4" t="s">
        <v>3215</v>
      </c>
      <c r="B1959" s="5" t="s">
        <v>3142</v>
      </c>
      <c r="C1959" s="6" t="s">
        <v>1302</v>
      </c>
      <c r="D1959" s="6" t="s">
        <v>144</v>
      </c>
      <c r="E1959" s="6" t="s">
        <v>163</v>
      </c>
      <c r="F1959" s="7">
        <f t="shared" si="33"/>
        <v>3</v>
      </c>
      <c r="G1959" s="8">
        <v>750</v>
      </c>
    </row>
    <row r="1960" spans="1:7" ht="16.5" x14ac:dyDescent="0.25">
      <c r="A1960" s="4" t="s">
        <v>3216</v>
      </c>
      <c r="B1960" s="5" t="s">
        <v>3142</v>
      </c>
      <c r="C1960" s="6" t="s">
        <v>3130</v>
      </c>
      <c r="D1960" s="6" t="s">
        <v>712</v>
      </c>
      <c r="E1960" s="6" t="s">
        <v>725</v>
      </c>
      <c r="F1960" s="7">
        <f t="shared" si="33"/>
        <v>35</v>
      </c>
      <c r="G1960" s="8">
        <v>8750</v>
      </c>
    </row>
    <row r="1961" spans="1:7" ht="16.5" x14ac:dyDescent="0.25">
      <c r="A1961" s="4" t="s">
        <v>3217</v>
      </c>
      <c r="B1961" s="5" t="s">
        <v>3142</v>
      </c>
      <c r="C1961" s="6" t="s">
        <v>3218</v>
      </c>
      <c r="D1961" s="6" t="s">
        <v>635</v>
      </c>
      <c r="E1961" s="6" t="s">
        <v>1185</v>
      </c>
      <c r="F1961" s="7">
        <f t="shared" si="33"/>
        <v>9</v>
      </c>
      <c r="G1961" s="8">
        <v>2250</v>
      </c>
    </row>
    <row r="1962" spans="1:7" ht="16.5" x14ac:dyDescent="0.25">
      <c r="A1962" s="4" t="s">
        <v>3219</v>
      </c>
      <c r="B1962" s="5" t="s">
        <v>3142</v>
      </c>
      <c r="C1962" s="6" t="s">
        <v>59</v>
      </c>
      <c r="D1962" s="6" t="s">
        <v>1582</v>
      </c>
      <c r="E1962" s="6" t="s">
        <v>3220</v>
      </c>
      <c r="F1962" s="7">
        <f t="shared" si="33"/>
        <v>7</v>
      </c>
      <c r="G1962" s="8">
        <v>1750</v>
      </c>
    </row>
    <row r="1963" spans="1:7" ht="16.5" x14ac:dyDescent="0.25">
      <c r="A1963" s="4" t="s">
        <v>3221</v>
      </c>
      <c r="B1963" s="5" t="s">
        <v>3142</v>
      </c>
      <c r="C1963" s="6" t="s">
        <v>450</v>
      </c>
      <c r="D1963" s="6" t="s">
        <v>696</v>
      </c>
      <c r="E1963" s="6" t="s">
        <v>3222</v>
      </c>
      <c r="F1963" s="7">
        <f t="shared" si="33"/>
        <v>20</v>
      </c>
      <c r="G1963" s="8">
        <v>5000</v>
      </c>
    </row>
    <row r="1964" spans="1:7" ht="16.5" x14ac:dyDescent="0.25">
      <c r="A1964" s="4" t="s">
        <v>3223</v>
      </c>
      <c r="B1964" s="5" t="s">
        <v>3142</v>
      </c>
      <c r="C1964" s="6" t="s">
        <v>311</v>
      </c>
      <c r="D1964" s="6" t="s">
        <v>98</v>
      </c>
      <c r="E1964" s="6" t="s">
        <v>3224</v>
      </c>
      <c r="F1964" s="7">
        <f t="shared" si="33"/>
        <v>20</v>
      </c>
      <c r="G1964" s="8">
        <v>5000</v>
      </c>
    </row>
    <row r="1965" spans="1:7" ht="16.5" x14ac:dyDescent="0.25">
      <c r="A1965" s="4" t="s">
        <v>3225</v>
      </c>
      <c r="B1965" s="5" t="s">
        <v>3142</v>
      </c>
      <c r="C1965" s="6" t="s">
        <v>1285</v>
      </c>
      <c r="D1965" s="6" t="s">
        <v>578</v>
      </c>
      <c r="E1965" s="6" t="s">
        <v>2478</v>
      </c>
      <c r="F1965" s="7">
        <f t="shared" si="33"/>
        <v>20</v>
      </c>
      <c r="G1965" s="8">
        <v>5000</v>
      </c>
    </row>
    <row r="1966" spans="1:7" ht="16.5" x14ac:dyDescent="0.25">
      <c r="A1966" s="4" t="s">
        <v>3226</v>
      </c>
      <c r="B1966" s="5" t="s">
        <v>3142</v>
      </c>
      <c r="C1966" s="6" t="s">
        <v>228</v>
      </c>
      <c r="D1966" s="6" t="s">
        <v>59</v>
      </c>
      <c r="E1966" s="6" t="s">
        <v>853</v>
      </c>
      <c r="F1966" s="7">
        <f t="shared" si="33"/>
        <v>15</v>
      </c>
      <c r="G1966" s="8">
        <v>3750</v>
      </c>
    </row>
    <row r="1967" spans="1:7" ht="16.5" x14ac:dyDescent="0.25">
      <c r="A1967" s="4" t="s">
        <v>3227</v>
      </c>
      <c r="B1967" s="5" t="s">
        <v>3142</v>
      </c>
      <c r="C1967" s="6" t="s">
        <v>59</v>
      </c>
      <c r="D1967" s="6" t="s">
        <v>304</v>
      </c>
      <c r="E1967" s="6" t="s">
        <v>3228</v>
      </c>
      <c r="F1967" s="7">
        <f t="shared" si="33"/>
        <v>9</v>
      </c>
      <c r="G1967" s="8">
        <v>2250</v>
      </c>
    </row>
    <row r="1968" spans="1:7" ht="16.5" x14ac:dyDescent="0.25">
      <c r="A1968" s="4" t="s">
        <v>3229</v>
      </c>
      <c r="B1968" s="5" t="s">
        <v>3142</v>
      </c>
      <c r="C1968" s="6" t="s">
        <v>59</v>
      </c>
      <c r="D1968" s="6" t="s">
        <v>3230</v>
      </c>
      <c r="E1968" s="6" t="s">
        <v>2495</v>
      </c>
      <c r="F1968" s="7">
        <f t="shared" si="33"/>
        <v>4</v>
      </c>
      <c r="G1968" s="8">
        <v>1000</v>
      </c>
    </row>
    <row r="1969" spans="1:7" ht="16.5" x14ac:dyDescent="0.25">
      <c r="A1969" s="4" t="s">
        <v>3231</v>
      </c>
      <c r="B1969" s="5" t="s">
        <v>3142</v>
      </c>
      <c r="C1969" s="6" t="s">
        <v>59</v>
      </c>
      <c r="D1969" s="6" t="s">
        <v>3230</v>
      </c>
      <c r="E1969" s="6" t="s">
        <v>739</v>
      </c>
      <c r="F1969" s="7">
        <f t="shared" si="33"/>
        <v>6</v>
      </c>
      <c r="G1969" s="8">
        <v>1500</v>
      </c>
    </row>
    <row r="1970" spans="1:7" ht="16.5" x14ac:dyDescent="0.25">
      <c r="A1970" s="4" t="s">
        <v>3232</v>
      </c>
      <c r="B1970" s="5" t="s">
        <v>3142</v>
      </c>
      <c r="C1970" s="6" t="s">
        <v>223</v>
      </c>
      <c r="D1970" s="6" t="s">
        <v>635</v>
      </c>
      <c r="E1970" s="6" t="s">
        <v>81</v>
      </c>
      <c r="F1970" s="7">
        <f t="shared" si="33"/>
        <v>4</v>
      </c>
      <c r="G1970" s="8">
        <v>1000</v>
      </c>
    </row>
    <row r="1971" spans="1:7" ht="16.5" x14ac:dyDescent="0.25">
      <c r="A1971" s="4" t="s">
        <v>3233</v>
      </c>
      <c r="B1971" s="5" t="s">
        <v>3142</v>
      </c>
      <c r="C1971" s="6" t="s">
        <v>223</v>
      </c>
      <c r="D1971" s="6" t="s">
        <v>635</v>
      </c>
      <c r="E1971" s="6" t="s">
        <v>479</v>
      </c>
      <c r="F1971" s="7">
        <f t="shared" ref="F1971:F2034" si="34">G1971/250</f>
        <v>10</v>
      </c>
      <c r="G1971" s="8">
        <v>2500</v>
      </c>
    </row>
    <row r="1972" spans="1:7" ht="16.5" x14ac:dyDescent="0.25">
      <c r="A1972" s="4" t="s">
        <v>3234</v>
      </c>
      <c r="B1972" s="5" t="s">
        <v>3142</v>
      </c>
      <c r="C1972" s="6" t="s">
        <v>323</v>
      </c>
      <c r="D1972" s="6" t="s">
        <v>3235</v>
      </c>
      <c r="E1972" s="6" t="s">
        <v>163</v>
      </c>
      <c r="F1972" s="7">
        <f t="shared" si="34"/>
        <v>9</v>
      </c>
      <c r="G1972" s="8">
        <v>2250</v>
      </c>
    </row>
    <row r="1973" spans="1:7" ht="16.5" x14ac:dyDescent="0.25">
      <c r="A1973" s="4" t="s">
        <v>3236</v>
      </c>
      <c r="B1973" s="5" t="s">
        <v>3142</v>
      </c>
      <c r="C1973" s="6" t="s">
        <v>223</v>
      </c>
      <c r="D1973" s="6" t="s">
        <v>635</v>
      </c>
      <c r="E1973" s="6" t="s">
        <v>274</v>
      </c>
      <c r="F1973" s="7">
        <f t="shared" si="34"/>
        <v>15</v>
      </c>
      <c r="G1973" s="8">
        <v>3750</v>
      </c>
    </row>
    <row r="1974" spans="1:7" ht="16.5" x14ac:dyDescent="0.25">
      <c r="A1974" s="4" t="s">
        <v>3237</v>
      </c>
      <c r="B1974" s="5" t="s">
        <v>3142</v>
      </c>
      <c r="C1974" s="6" t="s">
        <v>517</v>
      </c>
      <c r="D1974" s="6" t="s">
        <v>59</v>
      </c>
      <c r="E1974" s="6" t="s">
        <v>441</v>
      </c>
      <c r="F1974" s="7">
        <f t="shared" si="34"/>
        <v>15</v>
      </c>
      <c r="G1974" s="8">
        <v>3750</v>
      </c>
    </row>
    <row r="1975" spans="1:7" ht="16.5" x14ac:dyDescent="0.25">
      <c r="A1975" s="4" t="s">
        <v>3238</v>
      </c>
      <c r="B1975" s="5" t="s">
        <v>3142</v>
      </c>
      <c r="C1975" s="6" t="s">
        <v>79</v>
      </c>
      <c r="D1975" s="6" t="s">
        <v>304</v>
      </c>
      <c r="E1975" s="6" t="s">
        <v>629</v>
      </c>
      <c r="F1975" s="7">
        <f t="shared" si="34"/>
        <v>9</v>
      </c>
      <c r="G1975" s="8">
        <v>2250</v>
      </c>
    </row>
    <row r="1976" spans="1:7" ht="16.5" x14ac:dyDescent="0.25">
      <c r="A1976" s="4" t="s">
        <v>3239</v>
      </c>
      <c r="B1976" s="5" t="s">
        <v>3142</v>
      </c>
      <c r="C1976" s="6" t="s">
        <v>1395</v>
      </c>
      <c r="D1976" s="6" t="s">
        <v>517</v>
      </c>
      <c r="E1976" s="6" t="s">
        <v>2021</v>
      </c>
      <c r="F1976" s="7">
        <f t="shared" si="34"/>
        <v>9</v>
      </c>
      <c r="G1976" s="8">
        <v>2250</v>
      </c>
    </row>
    <row r="1977" spans="1:7" ht="16.5" x14ac:dyDescent="0.25">
      <c r="A1977" s="4" t="s">
        <v>3240</v>
      </c>
      <c r="B1977" s="5" t="s">
        <v>3142</v>
      </c>
      <c r="C1977" s="6" t="s">
        <v>323</v>
      </c>
      <c r="D1977" s="6" t="s">
        <v>169</v>
      </c>
      <c r="E1977" s="6" t="s">
        <v>3241</v>
      </c>
      <c r="F1977" s="7">
        <f t="shared" si="34"/>
        <v>5</v>
      </c>
      <c r="G1977" s="8">
        <v>1250</v>
      </c>
    </row>
    <row r="1978" spans="1:7" ht="16.5" x14ac:dyDescent="0.25">
      <c r="A1978" s="4" t="s">
        <v>3242</v>
      </c>
      <c r="B1978" s="5" t="s">
        <v>3142</v>
      </c>
      <c r="C1978" s="6" t="s">
        <v>323</v>
      </c>
      <c r="D1978" s="6" t="s">
        <v>169</v>
      </c>
      <c r="E1978" s="6" t="s">
        <v>2963</v>
      </c>
      <c r="F1978" s="7">
        <f t="shared" si="34"/>
        <v>15</v>
      </c>
      <c r="G1978" s="8">
        <v>3750</v>
      </c>
    </row>
    <row r="1979" spans="1:7" ht="16.5" x14ac:dyDescent="0.25">
      <c r="A1979" s="4" t="s">
        <v>3243</v>
      </c>
      <c r="B1979" s="5" t="s">
        <v>3142</v>
      </c>
      <c r="C1979" s="6" t="s">
        <v>169</v>
      </c>
      <c r="D1979" s="6" t="s">
        <v>223</v>
      </c>
      <c r="E1979" s="6" t="s">
        <v>3244</v>
      </c>
      <c r="F1979" s="7">
        <f t="shared" si="34"/>
        <v>15</v>
      </c>
      <c r="G1979" s="8">
        <v>3750</v>
      </c>
    </row>
    <row r="1980" spans="1:7" ht="16.5" x14ac:dyDescent="0.25">
      <c r="A1980" s="4" t="s">
        <v>3245</v>
      </c>
      <c r="B1980" s="5" t="s">
        <v>3142</v>
      </c>
      <c r="C1980" s="6" t="s">
        <v>635</v>
      </c>
      <c r="D1980" s="6" t="s">
        <v>220</v>
      </c>
      <c r="E1980" s="6" t="s">
        <v>214</v>
      </c>
      <c r="F1980" s="7">
        <f t="shared" si="34"/>
        <v>20</v>
      </c>
      <c r="G1980" s="8">
        <v>5000</v>
      </c>
    </row>
    <row r="1981" spans="1:7" ht="16.5" x14ac:dyDescent="0.25">
      <c r="A1981" s="4" t="s">
        <v>3246</v>
      </c>
      <c r="B1981" s="5" t="s">
        <v>3142</v>
      </c>
      <c r="C1981" s="6" t="s">
        <v>635</v>
      </c>
      <c r="D1981" s="6" t="s">
        <v>220</v>
      </c>
      <c r="E1981" s="6" t="s">
        <v>507</v>
      </c>
      <c r="F1981" s="7">
        <f t="shared" si="34"/>
        <v>20</v>
      </c>
      <c r="G1981" s="8">
        <v>5000</v>
      </c>
    </row>
    <row r="1982" spans="1:7" ht="16.5" x14ac:dyDescent="0.25">
      <c r="A1982" s="4" t="s">
        <v>3247</v>
      </c>
      <c r="B1982" s="5" t="s">
        <v>3142</v>
      </c>
      <c r="C1982" s="6" t="s">
        <v>597</v>
      </c>
      <c r="D1982" s="6" t="s">
        <v>943</v>
      </c>
      <c r="E1982" s="6" t="s">
        <v>3248</v>
      </c>
      <c r="F1982" s="7">
        <f t="shared" si="34"/>
        <v>20</v>
      </c>
      <c r="G1982" s="8">
        <v>5000</v>
      </c>
    </row>
    <row r="1983" spans="1:7" ht="16.5" x14ac:dyDescent="0.25">
      <c r="A1983" s="4" t="s">
        <v>3249</v>
      </c>
      <c r="B1983" s="5" t="s">
        <v>3142</v>
      </c>
      <c r="C1983" s="6" t="s">
        <v>230</v>
      </c>
      <c r="D1983" s="6" t="s">
        <v>486</v>
      </c>
      <c r="E1983" s="6" t="s">
        <v>104</v>
      </c>
      <c r="F1983" s="7">
        <f t="shared" si="34"/>
        <v>9</v>
      </c>
      <c r="G1983" s="8">
        <v>2250</v>
      </c>
    </row>
    <row r="1984" spans="1:7" ht="16.5" x14ac:dyDescent="0.25">
      <c r="A1984" s="4" t="s">
        <v>3250</v>
      </c>
      <c r="B1984" s="5" t="s">
        <v>3142</v>
      </c>
      <c r="C1984" s="6" t="s">
        <v>3251</v>
      </c>
      <c r="D1984" s="6" t="s">
        <v>841</v>
      </c>
      <c r="E1984" s="6" t="s">
        <v>3252</v>
      </c>
      <c r="F1984" s="7">
        <f t="shared" si="34"/>
        <v>20</v>
      </c>
      <c r="G1984" s="8">
        <v>5000</v>
      </c>
    </row>
    <row r="1985" spans="1:7" ht="16.5" x14ac:dyDescent="0.25">
      <c r="A1985" s="4" t="s">
        <v>3253</v>
      </c>
      <c r="B1985" s="5" t="s">
        <v>3142</v>
      </c>
      <c r="C1985" s="6" t="s">
        <v>2292</v>
      </c>
      <c r="D1985" s="6" t="s">
        <v>3254</v>
      </c>
      <c r="E1985" s="6" t="s">
        <v>507</v>
      </c>
      <c r="F1985" s="7">
        <f t="shared" si="34"/>
        <v>20</v>
      </c>
      <c r="G1985" s="8">
        <v>5000</v>
      </c>
    </row>
    <row r="1986" spans="1:7" ht="16.5" x14ac:dyDescent="0.25">
      <c r="A1986" s="4" t="s">
        <v>3255</v>
      </c>
      <c r="B1986" s="5" t="s">
        <v>3142</v>
      </c>
      <c r="C1986" s="6" t="s">
        <v>169</v>
      </c>
      <c r="D1986" s="6" t="s">
        <v>3256</v>
      </c>
      <c r="E1986" s="6" t="s">
        <v>562</v>
      </c>
      <c r="F1986" s="7">
        <f t="shared" si="34"/>
        <v>9</v>
      </c>
      <c r="G1986" s="8">
        <v>2250</v>
      </c>
    </row>
    <row r="1987" spans="1:7" ht="16.5" x14ac:dyDescent="0.25">
      <c r="A1987" s="4" t="s">
        <v>3257</v>
      </c>
      <c r="B1987" s="5" t="s">
        <v>3142</v>
      </c>
      <c r="C1987" s="6" t="s">
        <v>21</v>
      </c>
      <c r="D1987" s="6" t="s">
        <v>59</v>
      </c>
      <c r="E1987" s="6" t="s">
        <v>3258</v>
      </c>
      <c r="F1987" s="7">
        <f t="shared" si="34"/>
        <v>15</v>
      </c>
      <c r="G1987" s="8">
        <v>3750</v>
      </c>
    </row>
    <row r="1988" spans="1:7" ht="16.5" x14ac:dyDescent="0.25">
      <c r="A1988" s="4" t="s">
        <v>3259</v>
      </c>
      <c r="B1988" s="5" t="s">
        <v>3142</v>
      </c>
      <c r="C1988" s="6" t="s">
        <v>455</v>
      </c>
      <c r="D1988" s="6" t="s">
        <v>3260</v>
      </c>
      <c r="E1988" s="6" t="s">
        <v>243</v>
      </c>
      <c r="F1988" s="7">
        <f t="shared" si="34"/>
        <v>2</v>
      </c>
      <c r="G1988" s="8">
        <v>500</v>
      </c>
    </row>
    <row r="1989" spans="1:7" ht="16.5" x14ac:dyDescent="0.25">
      <c r="A1989" s="4" t="s">
        <v>3261</v>
      </c>
      <c r="B1989" s="5" t="s">
        <v>3142</v>
      </c>
      <c r="C1989" s="6" t="s">
        <v>3168</v>
      </c>
      <c r="D1989" s="6" t="s">
        <v>3262</v>
      </c>
      <c r="E1989" s="6" t="s">
        <v>2438</v>
      </c>
      <c r="F1989" s="7">
        <f t="shared" si="34"/>
        <v>20</v>
      </c>
      <c r="G1989" s="8">
        <v>5000</v>
      </c>
    </row>
    <row r="1990" spans="1:7" ht="16.5" x14ac:dyDescent="0.25">
      <c r="A1990" s="4" t="s">
        <v>3263</v>
      </c>
      <c r="B1990" s="5" t="s">
        <v>3142</v>
      </c>
      <c r="C1990" s="6" t="s">
        <v>3168</v>
      </c>
      <c r="D1990" s="6" t="s">
        <v>3264</v>
      </c>
      <c r="E1990" s="6" t="s">
        <v>3265</v>
      </c>
      <c r="F1990" s="7">
        <f t="shared" si="34"/>
        <v>15</v>
      </c>
      <c r="G1990" s="8">
        <v>3750</v>
      </c>
    </row>
    <row r="1991" spans="1:7" ht="16.5" x14ac:dyDescent="0.25">
      <c r="A1991" s="4" t="s">
        <v>3266</v>
      </c>
      <c r="B1991" s="5" t="s">
        <v>3142</v>
      </c>
      <c r="C1991" s="6" t="s">
        <v>323</v>
      </c>
      <c r="D1991" s="6" t="s">
        <v>1327</v>
      </c>
      <c r="E1991" s="6" t="s">
        <v>3267</v>
      </c>
      <c r="F1991" s="7">
        <f t="shared" si="34"/>
        <v>4</v>
      </c>
      <c r="G1991" s="8">
        <v>1000</v>
      </c>
    </row>
    <row r="1992" spans="1:7" ht="16.5" x14ac:dyDescent="0.25">
      <c r="A1992" s="4" t="s">
        <v>3268</v>
      </c>
      <c r="B1992" s="5" t="s">
        <v>3142</v>
      </c>
      <c r="C1992" s="6" t="s">
        <v>323</v>
      </c>
      <c r="D1992" s="6" t="s">
        <v>1327</v>
      </c>
      <c r="E1992" s="6" t="s">
        <v>1567</v>
      </c>
      <c r="F1992" s="7">
        <f t="shared" si="34"/>
        <v>15</v>
      </c>
      <c r="G1992" s="8">
        <v>3750</v>
      </c>
    </row>
    <row r="1993" spans="1:7" ht="16.5" x14ac:dyDescent="0.25">
      <c r="A1993" s="4" t="s">
        <v>3269</v>
      </c>
      <c r="B1993" s="5" t="s">
        <v>3142</v>
      </c>
      <c r="C1993" s="6" t="s">
        <v>323</v>
      </c>
      <c r="D1993" s="6" t="s">
        <v>179</v>
      </c>
      <c r="E1993" s="6" t="s">
        <v>3270</v>
      </c>
      <c r="F1993" s="7">
        <f t="shared" si="34"/>
        <v>8</v>
      </c>
      <c r="G1993" s="8">
        <v>2000</v>
      </c>
    </row>
    <row r="1994" spans="1:7" ht="16.5" x14ac:dyDescent="0.25">
      <c r="A1994" s="4" t="s">
        <v>3271</v>
      </c>
      <c r="B1994" s="5" t="s">
        <v>3142</v>
      </c>
      <c r="C1994" s="6" t="s">
        <v>323</v>
      </c>
      <c r="D1994" s="6" t="s">
        <v>169</v>
      </c>
      <c r="E1994" s="6" t="s">
        <v>3272</v>
      </c>
      <c r="F1994" s="7">
        <f t="shared" si="34"/>
        <v>20</v>
      </c>
      <c r="G1994" s="8">
        <v>5000</v>
      </c>
    </row>
    <row r="1995" spans="1:7" ht="16.5" x14ac:dyDescent="0.25">
      <c r="A1995" s="4" t="s">
        <v>3273</v>
      </c>
      <c r="B1995" s="5" t="s">
        <v>3142</v>
      </c>
      <c r="C1995" s="6" t="s">
        <v>323</v>
      </c>
      <c r="D1995" s="6" t="s">
        <v>3274</v>
      </c>
      <c r="E1995" s="6" t="s">
        <v>3275</v>
      </c>
      <c r="F1995" s="7">
        <f t="shared" si="34"/>
        <v>9</v>
      </c>
      <c r="G1995" s="8">
        <v>2250</v>
      </c>
    </row>
    <row r="1996" spans="1:7" ht="16.5" x14ac:dyDescent="0.25">
      <c r="A1996" s="4" t="s">
        <v>3276</v>
      </c>
      <c r="B1996" s="5" t="s">
        <v>3142</v>
      </c>
      <c r="C1996" s="6" t="s">
        <v>323</v>
      </c>
      <c r="D1996" s="6" t="s">
        <v>3168</v>
      </c>
      <c r="E1996" s="6" t="s">
        <v>1081</v>
      </c>
      <c r="F1996" s="7">
        <f t="shared" si="34"/>
        <v>15</v>
      </c>
      <c r="G1996" s="8">
        <v>3750</v>
      </c>
    </row>
    <row r="1997" spans="1:7" ht="16.5" x14ac:dyDescent="0.25">
      <c r="A1997" s="4" t="s">
        <v>3277</v>
      </c>
      <c r="B1997" s="5" t="s">
        <v>3142</v>
      </c>
      <c r="C1997" s="6" t="s">
        <v>323</v>
      </c>
      <c r="D1997" s="6" t="s">
        <v>323</v>
      </c>
      <c r="E1997" s="6" t="s">
        <v>2689</v>
      </c>
      <c r="F1997" s="7">
        <f t="shared" si="34"/>
        <v>10</v>
      </c>
      <c r="G1997" s="8">
        <v>2500</v>
      </c>
    </row>
    <row r="1998" spans="1:7" ht="16.5" x14ac:dyDescent="0.25">
      <c r="A1998" s="4" t="s">
        <v>3278</v>
      </c>
      <c r="B1998" s="5" t="s">
        <v>3142</v>
      </c>
      <c r="C1998" s="6" t="s">
        <v>323</v>
      </c>
      <c r="D1998" s="6" t="s">
        <v>323</v>
      </c>
      <c r="E1998" s="6" t="s">
        <v>1151</v>
      </c>
      <c r="F1998" s="7">
        <f t="shared" si="34"/>
        <v>7</v>
      </c>
      <c r="G1998" s="8">
        <v>1750</v>
      </c>
    </row>
    <row r="1999" spans="1:7" ht="16.5" x14ac:dyDescent="0.25">
      <c r="A1999" s="4" t="s">
        <v>3279</v>
      </c>
      <c r="B1999" s="5" t="s">
        <v>3142</v>
      </c>
      <c r="C1999" s="6" t="s">
        <v>323</v>
      </c>
      <c r="D1999" s="6" t="s">
        <v>323</v>
      </c>
      <c r="E1999" s="6" t="s">
        <v>3280</v>
      </c>
      <c r="F1999" s="7">
        <f t="shared" si="34"/>
        <v>9</v>
      </c>
      <c r="G1999" s="8">
        <v>2250</v>
      </c>
    </row>
    <row r="2000" spans="1:7" ht="16.5" x14ac:dyDescent="0.25">
      <c r="A2000" s="4" t="s">
        <v>3281</v>
      </c>
      <c r="B2000" s="5" t="s">
        <v>3142</v>
      </c>
      <c r="C2000" s="6" t="s">
        <v>323</v>
      </c>
      <c r="D2000" s="6" t="s">
        <v>323</v>
      </c>
      <c r="E2000" s="6" t="s">
        <v>127</v>
      </c>
      <c r="F2000" s="7">
        <f t="shared" si="34"/>
        <v>9</v>
      </c>
      <c r="G2000" s="8">
        <v>2250</v>
      </c>
    </row>
    <row r="2001" spans="1:7" ht="16.5" x14ac:dyDescent="0.25">
      <c r="A2001" s="4" t="s">
        <v>3282</v>
      </c>
      <c r="B2001" s="5" t="s">
        <v>3142</v>
      </c>
      <c r="C2001" s="6" t="s">
        <v>323</v>
      </c>
      <c r="D2001" s="6" t="s">
        <v>323</v>
      </c>
      <c r="E2001" s="6" t="s">
        <v>585</v>
      </c>
      <c r="F2001" s="7">
        <f t="shared" si="34"/>
        <v>20</v>
      </c>
      <c r="G2001" s="8">
        <v>5000</v>
      </c>
    </row>
    <row r="2002" spans="1:7" ht="16.5" x14ac:dyDescent="0.25">
      <c r="A2002" s="4" t="s">
        <v>3283</v>
      </c>
      <c r="B2002" s="5" t="s">
        <v>3142</v>
      </c>
      <c r="C2002" s="6" t="s">
        <v>323</v>
      </c>
      <c r="D2002" s="6" t="s">
        <v>1327</v>
      </c>
      <c r="E2002" s="6" t="s">
        <v>3284</v>
      </c>
      <c r="F2002" s="7">
        <f t="shared" si="34"/>
        <v>9</v>
      </c>
      <c r="G2002" s="8">
        <v>2250</v>
      </c>
    </row>
    <row r="2003" spans="1:7" ht="16.5" x14ac:dyDescent="0.25">
      <c r="A2003" s="4" t="s">
        <v>3285</v>
      </c>
      <c r="B2003" s="5" t="s">
        <v>3142</v>
      </c>
      <c r="C2003" s="6" t="s">
        <v>323</v>
      </c>
      <c r="D2003" s="6" t="s">
        <v>455</v>
      </c>
      <c r="E2003" s="6" t="s">
        <v>1124</v>
      </c>
      <c r="F2003" s="7">
        <f t="shared" si="34"/>
        <v>15</v>
      </c>
      <c r="G2003" s="8">
        <v>3750</v>
      </c>
    </row>
    <row r="2004" spans="1:7" ht="16.5" x14ac:dyDescent="0.25">
      <c r="A2004" s="4" t="s">
        <v>3286</v>
      </c>
      <c r="B2004" s="5" t="s">
        <v>3142</v>
      </c>
      <c r="C2004" s="6" t="s">
        <v>158</v>
      </c>
      <c r="D2004" s="6" t="s">
        <v>169</v>
      </c>
      <c r="E2004" s="6" t="s">
        <v>3287</v>
      </c>
      <c r="F2004" s="7">
        <f t="shared" si="34"/>
        <v>8</v>
      </c>
      <c r="G2004" s="8">
        <v>2000</v>
      </c>
    </row>
    <row r="2005" spans="1:7" ht="16.5" x14ac:dyDescent="0.25">
      <c r="A2005" s="4" t="s">
        <v>3288</v>
      </c>
      <c r="B2005" s="5" t="s">
        <v>3142</v>
      </c>
      <c r="C2005" s="6" t="s">
        <v>314</v>
      </c>
      <c r="D2005" s="6" t="s">
        <v>1555</v>
      </c>
      <c r="E2005" s="6" t="s">
        <v>370</v>
      </c>
      <c r="F2005" s="7">
        <f t="shared" si="34"/>
        <v>9</v>
      </c>
      <c r="G2005" s="8">
        <v>2250</v>
      </c>
    </row>
    <row r="2006" spans="1:7" ht="16.5" x14ac:dyDescent="0.25">
      <c r="A2006" s="4" t="s">
        <v>3289</v>
      </c>
      <c r="B2006" s="5" t="s">
        <v>3142</v>
      </c>
      <c r="C2006" s="6" t="s">
        <v>169</v>
      </c>
      <c r="D2006" s="6" t="s">
        <v>59</v>
      </c>
      <c r="E2006" s="6" t="s">
        <v>209</v>
      </c>
      <c r="F2006" s="7">
        <f t="shared" si="34"/>
        <v>9</v>
      </c>
      <c r="G2006" s="8">
        <v>2250</v>
      </c>
    </row>
    <row r="2007" spans="1:7" ht="16.5" x14ac:dyDescent="0.25">
      <c r="A2007" s="4" t="s">
        <v>3290</v>
      </c>
      <c r="B2007" s="5" t="s">
        <v>3142</v>
      </c>
      <c r="C2007" s="6" t="s">
        <v>169</v>
      </c>
      <c r="D2007" s="6" t="s">
        <v>2797</v>
      </c>
      <c r="E2007" s="6" t="s">
        <v>619</v>
      </c>
      <c r="F2007" s="7">
        <f t="shared" si="34"/>
        <v>6</v>
      </c>
      <c r="G2007" s="8">
        <v>1500</v>
      </c>
    </row>
    <row r="2008" spans="1:7" ht="16.5" x14ac:dyDescent="0.25">
      <c r="A2008" s="4" t="s">
        <v>3291</v>
      </c>
      <c r="B2008" s="5" t="s">
        <v>3142</v>
      </c>
      <c r="C2008" s="6" t="s">
        <v>59</v>
      </c>
      <c r="D2008" s="6" t="s">
        <v>112</v>
      </c>
      <c r="E2008" s="6" t="s">
        <v>3292</v>
      </c>
      <c r="F2008" s="7">
        <f t="shared" si="34"/>
        <v>8</v>
      </c>
      <c r="G2008" s="8">
        <v>2000</v>
      </c>
    </row>
    <row r="2009" spans="1:7" ht="16.5" x14ac:dyDescent="0.25">
      <c r="A2009" s="4" t="s">
        <v>3293</v>
      </c>
      <c r="B2009" s="5" t="s">
        <v>3142</v>
      </c>
      <c r="C2009" s="6" t="s">
        <v>3294</v>
      </c>
      <c r="D2009" s="6" t="s">
        <v>59</v>
      </c>
      <c r="E2009" s="6" t="s">
        <v>1895</v>
      </c>
      <c r="F2009" s="7">
        <f t="shared" si="34"/>
        <v>3</v>
      </c>
      <c r="G2009" s="8">
        <v>750</v>
      </c>
    </row>
    <row r="2010" spans="1:7" ht="16.5" x14ac:dyDescent="0.25">
      <c r="A2010" s="4" t="s">
        <v>3295</v>
      </c>
      <c r="B2010" s="5" t="s">
        <v>3142</v>
      </c>
      <c r="C2010" s="6" t="s">
        <v>24</v>
      </c>
      <c r="D2010" s="6" t="s">
        <v>158</v>
      </c>
      <c r="E2010" s="6" t="s">
        <v>3296</v>
      </c>
      <c r="F2010" s="7">
        <f t="shared" si="34"/>
        <v>6</v>
      </c>
      <c r="G2010" s="8">
        <v>1500</v>
      </c>
    </row>
    <row r="2011" spans="1:7" ht="16.5" x14ac:dyDescent="0.25">
      <c r="A2011" s="4" t="s">
        <v>3297</v>
      </c>
      <c r="B2011" s="5" t="s">
        <v>3142</v>
      </c>
      <c r="C2011" s="6" t="s">
        <v>140</v>
      </c>
      <c r="D2011" s="6" t="s">
        <v>144</v>
      </c>
      <c r="E2011" s="6" t="s">
        <v>1098</v>
      </c>
      <c r="F2011" s="7">
        <f t="shared" si="34"/>
        <v>7</v>
      </c>
      <c r="G2011" s="8">
        <v>1750</v>
      </c>
    </row>
    <row r="2012" spans="1:7" ht="16.5" x14ac:dyDescent="0.25">
      <c r="A2012" s="4" t="s">
        <v>3298</v>
      </c>
      <c r="B2012" s="5" t="s">
        <v>3142</v>
      </c>
      <c r="C2012" s="6" t="s">
        <v>323</v>
      </c>
      <c r="D2012" s="6" t="s">
        <v>3299</v>
      </c>
      <c r="E2012" s="6" t="s">
        <v>3300</v>
      </c>
      <c r="F2012" s="7">
        <f t="shared" si="34"/>
        <v>10</v>
      </c>
      <c r="G2012" s="8">
        <v>2500</v>
      </c>
    </row>
    <row r="2013" spans="1:7" ht="16.5" x14ac:dyDescent="0.25">
      <c r="A2013" s="4" t="s">
        <v>3301</v>
      </c>
      <c r="B2013" s="5" t="s">
        <v>3142</v>
      </c>
      <c r="C2013" s="6" t="s">
        <v>46</v>
      </c>
      <c r="D2013" s="6" t="s">
        <v>1403</v>
      </c>
      <c r="E2013" s="6" t="s">
        <v>163</v>
      </c>
      <c r="F2013" s="7">
        <f t="shared" si="34"/>
        <v>20</v>
      </c>
      <c r="G2013" s="8">
        <v>5000</v>
      </c>
    </row>
    <row r="2014" spans="1:7" ht="16.5" x14ac:dyDescent="0.25">
      <c r="A2014" s="4" t="s">
        <v>3302</v>
      </c>
      <c r="B2014" s="5" t="s">
        <v>3142</v>
      </c>
      <c r="C2014" s="6" t="s">
        <v>635</v>
      </c>
      <c r="D2014" s="6" t="s">
        <v>3170</v>
      </c>
      <c r="E2014" s="6" t="s">
        <v>495</v>
      </c>
      <c r="F2014" s="7">
        <f t="shared" si="34"/>
        <v>7</v>
      </c>
      <c r="G2014" s="8">
        <v>1750</v>
      </c>
    </row>
    <row r="2015" spans="1:7" ht="16.5" x14ac:dyDescent="0.25">
      <c r="A2015" s="4" t="s">
        <v>3303</v>
      </c>
      <c r="B2015" s="5" t="s">
        <v>3142</v>
      </c>
      <c r="C2015" s="6" t="s">
        <v>230</v>
      </c>
      <c r="D2015" s="6" t="s">
        <v>943</v>
      </c>
      <c r="E2015" s="6" t="s">
        <v>2603</v>
      </c>
      <c r="F2015" s="7">
        <f t="shared" si="34"/>
        <v>20</v>
      </c>
      <c r="G2015" s="8">
        <v>5000</v>
      </c>
    </row>
    <row r="2016" spans="1:7" ht="16.5" x14ac:dyDescent="0.25">
      <c r="A2016" s="4" t="s">
        <v>3304</v>
      </c>
      <c r="B2016" s="5" t="s">
        <v>3142</v>
      </c>
      <c r="C2016" s="6" t="s">
        <v>3305</v>
      </c>
      <c r="D2016" s="6" t="s">
        <v>299</v>
      </c>
      <c r="E2016" s="6" t="s">
        <v>163</v>
      </c>
      <c r="F2016" s="7">
        <f t="shared" si="34"/>
        <v>15</v>
      </c>
      <c r="G2016" s="8">
        <v>3750</v>
      </c>
    </row>
    <row r="2017" spans="1:7" ht="16.5" x14ac:dyDescent="0.25">
      <c r="A2017" s="4" t="s">
        <v>3306</v>
      </c>
      <c r="B2017" s="5" t="s">
        <v>3142</v>
      </c>
      <c r="C2017" s="6" t="s">
        <v>3307</v>
      </c>
      <c r="D2017" s="6" t="s">
        <v>59</v>
      </c>
      <c r="E2017" s="6" t="s">
        <v>3308</v>
      </c>
      <c r="F2017" s="7">
        <f t="shared" si="34"/>
        <v>20</v>
      </c>
      <c r="G2017" s="8">
        <v>5000</v>
      </c>
    </row>
    <row r="2018" spans="1:7" ht="16.5" x14ac:dyDescent="0.25">
      <c r="A2018" s="4" t="s">
        <v>3309</v>
      </c>
      <c r="B2018" s="5" t="s">
        <v>3142</v>
      </c>
      <c r="C2018" s="6" t="s">
        <v>3310</v>
      </c>
      <c r="D2018" s="6" t="s">
        <v>3168</v>
      </c>
      <c r="E2018" s="6" t="s">
        <v>477</v>
      </c>
      <c r="F2018" s="7">
        <f t="shared" si="34"/>
        <v>9</v>
      </c>
      <c r="G2018" s="8">
        <v>2250</v>
      </c>
    </row>
    <row r="2019" spans="1:7" ht="16.5" x14ac:dyDescent="0.25">
      <c r="A2019" s="4" t="s">
        <v>3311</v>
      </c>
      <c r="B2019" s="5" t="s">
        <v>3142</v>
      </c>
      <c r="C2019" s="6" t="s">
        <v>169</v>
      </c>
      <c r="D2019" s="6" t="s">
        <v>144</v>
      </c>
      <c r="E2019" s="6" t="s">
        <v>283</v>
      </c>
      <c r="F2019" s="7">
        <f t="shared" si="34"/>
        <v>9</v>
      </c>
      <c r="G2019" s="8">
        <v>2250</v>
      </c>
    </row>
    <row r="2020" spans="1:7" ht="16.5" x14ac:dyDescent="0.25">
      <c r="A2020" s="4" t="s">
        <v>3312</v>
      </c>
      <c r="B2020" s="5" t="s">
        <v>3142</v>
      </c>
      <c r="C2020" s="6" t="s">
        <v>59</v>
      </c>
      <c r="D2020" s="6" t="s">
        <v>112</v>
      </c>
      <c r="E2020" s="6" t="s">
        <v>110</v>
      </c>
      <c r="F2020" s="7">
        <f t="shared" si="34"/>
        <v>20</v>
      </c>
      <c r="G2020" s="8">
        <v>5000</v>
      </c>
    </row>
    <row r="2021" spans="1:7" ht="16.5" x14ac:dyDescent="0.25">
      <c r="A2021" s="4" t="s">
        <v>3313</v>
      </c>
      <c r="B2021" s="5" t="s">
        <v>3142</v>
      </c>
      <c r="C2021" s="6" t="s">
        <v>922</v>
      </c>
      <c r="D2021" s="6" t="s">
        <v>112</v>
      </c>
      <c r="E2021" s="6" t="s">
        <v>3314</v>
      </c>
      <c r="F2021" s="7">
        <f t="shared" si="34"/>
        <v>15</v>
      </c>
      <c r="G2021" s="8">
        <v>3750</v>
      </c>
    </row>
    <row r="2022" spans="1:7" ht="16.5" x14ac:dyDescent="0.25">
      <c r="A2022" s="4" t="s">
        <v>3315</v>
      </c>
      <c r="B2022" s="5" t="s">
        <v>3142</v>
      </c>
      <c r="C2022" s="6" t="s">
        <v>112</v>
      </c>
      <c r="D2022" s="6" t="s">
        <v>646</v>
      </c>
      <c r="E2022" s="6" t="s">
        <v>187</v>
      </c>
      <c r="F2022" s="7">
        <f t="shared" si="34"/>
        <v>9</v>
      </c>
      <c r="G2022" s="8">
        <v>2250</v>
      </c>
    </row>
    <row r="2023" spans="1:7" ht="16.5" x14ac:dyDescent="0.25">
      <c r="A2023" s="4" t="s">
        <v>3316</v>
      </c>
      <c r="B2023" s="5" t="s">
        <v>3142</v>
      </c>
      <c r="C2023" s="6" t="s">
        <v>112</v>
      </c>
      <c r="D2023" s="6" t="s">
        <v>943</v>
      </c>
      <c r="E2023" s="6" t="s">
        <v>416</v>
      </c>
      <c r="F2023" s="7">
        <f t="shared" si="34"/>
        <v>9</v>
      </c>
      <c r="G2023" s="8">
        <v>2250</v>
      </c>
    </row>
    <row r="2024" spans="1:7" ht="16.5" x14ac:dyDescent="0.25">
      <c r="A2024" s="4" t="s">
        <v>3317</v>
      </c>
      <c r="B2024" s="5" t="s">
        <v>3142</v>
      </c>
      <c r="C2024" s="6" t="s">
        <v>323</v>
      </c>
      <c r="D2024" s="6" t="s">
        <v>59</v>
      </c>
      <c r="E2024" s="6" t="s">
        <v>3318</v>
      </c>
      <c r="F2024" s="7">
        <f t="shared" si="34"/>
        <v>9</v>
      </c>
      <c r="G2024" s="8">
        <v>2250</v>
      </c>
    </row>
    <row r="2025" spans="1:7" ht="16.5" x14ac:dyDescent="0.25">
      <c r="A2025" s="4" t="s">
        <v>3319</v>
      </c>
      <c r="B2025" s="5" t="s">
        <v>3142</v>
      </c>
      <c r="C2025" s="6" t="s">
        <v>3305</v>
      </c>
      <c r="D2025" s="6" t="s">
        <v>299</v>
      </c>
      <c r="E2025" s="6" t="s">
        <v>3320</v>
      </c>
      <c r="F2025" s="7">
        <f t="shared" si="34"/>
        <v>9</v>
      </c>
      <c r="G2025" s="8">
        <v>2250</v>
      </c>
    </row>
    <row r="2026" spans="1:7" ht="16.5" x14ac:dyDescent="0.25">
      <c r="A2026" s="4" t="s">
        <v>3321</v>
      </c>
      <c r="B2026" s="5" t="s">
        <v>3142</v>
      </c>
      <c r="C2026" s="6" t="s">
        <v>12</v>
      </c>
      <c r="D2026" s="6" t="s">
        <v>179</v>
      </c>
      <c r="E2026" s="6" t="s">
        <v>3322</v>
      </c>
      <c r="F2026" s="7">
        <f t="shared" si="34"/>
        <v>10</v>
      </c>
      <c r="G2026" s="8">
        <v>2500</v>
      </c>
    </row>
    <row r="2027" spans="1:7" ht="16.5" x14ac:dyDescent="0.25">
      <c r="A2027" s="4" t="s">
        <v>3323</v>
      </c>
      <c r="B2027" s="5" t="s">
        <v>3142</v>
      </c>
      <c r="C2027" s="6" t="s">
        <v>12</v>
      </c>
      <c r="D2027" s="6" t="s">
        <v>59</v>
      </c>
      <c r="E2027" s="6" t="s">
        <v>3202</v>
      </c>
      <c r="F2027" s="7">
        <f t="shared" si="34"/>
        <v>15</v>
      </c>
      <c r="G2027" s="8">
        <v>3750</v>
      </c>
    </row>
    <row r="2028" spans="1:7" ht="16.5" x14ac:dyDescent="0.25">
      <c r="A2028" s="4" t="s">
        <v>3324</v>
      </c>
      <c r="B2028" s="5" t="s">
        <v>3142</v>
      </c>
      <c r="C2028" s="6" t="s">
        <v>358</v>
      </c>
      <c r="D2028" s="6" t="s">
        <v>176</v>
      </c>
      <c r="E2028" s="6" t="s">
        <v>283</v>
      </c>
      <c r="F2028" s="7">
        <f t="shared" si="34"/>
        <v>9</v>
      </c>
      <c r="G2028" s="8">
        <v>2250</v>
      </c>
    </row>
    <row r="2029" spans="1:7" ht="16.5" x14ac:dyDescent="0.25">
      <c r="A2029" s="4" t="s">
        <v>3325</v>
      </c>
      <c r="B2029" s="5" t="s">
        <v>3142</v>
      </c>
      <c r="C2029" s="6" t="s">
        <v>235</v>
      </c>
      <c r="D2029" s="6" t="s">
        <v>59</v>
      </c>
      <c r="E2029" s="6" t="s">
        <v>2295</v>
      </c>
      <c r="F2029" s="7">
        <f t="shared" si="34"/>
        <v>9</v>
      </c>
      <c r="G2029" s="8">
        <v>2250</v>
      </c>
    </row>
    <row r="2030" spans="1:7" ht="16.5" x14ac:dyDescent="0.25">
      <c r="A2030" s="4" t="s">
        <v>3326</v>
      </c>
      <c r="B2030" s="5" t="s">
        <v>3142</v>
      </c>
      <c r="C2030" s="6" t="s">
        <v>424</v>
      </c>
      <c r="D2030" s="6" t="s">
        <v>21</v>
      </c>
      <c r="E2030" s="6" t="s">
        <v>505</v>
      </c>
      <c r="F2030" s="7">
        <f t="shared" si="34"/>
        <v>15</v>
      </c>
      <c r="G2030" s="8">
        <v>3750</v>
      </c>
    </row>
    <row r="2031" spans="1:7" ht="16.5" x14ac:dyDescent="0.25">
      <c r="A2031" s="4" t="s">
        <v>3327</v>
      </c>
      <c r="B2031" s="5" t="s">
        <v>3142</v>
      </c>
      <c r="C2031" s="6" t="s">
        <v>424</v>
      </c>
      <c r="D2031" s="6" t="s">
        <v>223</v>
      </c>
      <c r="E2031" s="6" t="s">
        <v>477</v>
      </c>
      <c r="F2031" s="7">
        <f t="shared" si="34"/>
        <v>20</v>
      </c>
      <c r="G2031" s="8">
        <v>5000</v>
      </c>
    </row>
    <row r="2032" spans="1:7" ht="16.5" x14ac:dyDescent="0.25">
      <c r="A2032" s="4" t="s">
        <v>3328</v>
      </c>
      <c r="B2032" s="5" t="s">
        <v>3142</v>
      </c>
      <c r="C2032" s="6" t="s">
        <v>28</v>
      </c>
      <c r="D2032" s="6" t="s">
        <v>635</v>
      </c>
      <c r="E2032" s="6" t="s">
        <v>1151</v>
      </c>
      <c r="F2032" s="7">
        <f t="shared" si="34"/>
        <v>15</v>
      </c>
      <c r="G2032" s="8">
        <v>3750</v>
      </c>
    </row>
    <row r="2033" spans="1:7" ht="16.5" x14ac:dyDescent="0.25">
      <c r="A2033" s="4" t="s">
        <v>3329</v>
      </c>
      <c r="B2033" s="5" t="s">
        <v>3142</v>
      </c>
      <c r="C2033" s="6" t="s">
        <v>21</v>
      </c>
      <c r="D2033" s="6" t="s">
        <v>3330</v>
      </c>
      <c r="E2033" s="6" t="s">
        <v>3331</v>
      </c>
      <c r="F2033" s="7">
        <f t="shared" si="34"/>
        <v>20</v>
      </c>
      <c r="G2033" s="8">
        <v>5000</v>
      </c>
    </row>
    <row r="2034" spans="1:7" ht="16.5" x14ac:dyDescent="0.25">
      <c r="A2034" s="4" t="s">
        <v>3332</v>
      </c>
      <c r="B2034" s="5" t="s">
        <v>3142</v>
      </c>
      <c r="C2034" s="6" t="s">
        <v>169</v>
      </c>
      <c r="D2034" s="6" t="s">
        <v>323</v>
      </c>
      <c r="E2034" s="6" t="s">
        <v>1791</v>
      </c>
      <c r="F2034" s="7">
        <f t="shared" si="34"/>
        <v>8</v>
      </c>
      <c r="G2034" s="8">
        <v>2000</v>
      </c>
    </row>
    <row r="2035" spans="1:7" ht="16.5" x14ac:dyDescent="0.25">
      <c r="A2035" s="4" t="s">
        <v>3333</v>
      </c>
      <c r="B2035" s="5" t="s">
        <v>3142</v>
      </c>
      <c r="C2035" s="6" t="s">
        <v>3204</v>
      </c>
      <c r="D2035" s="6" t="s">
        <v>59</v>
      </c>
      <c r="E2035" s="6" t="s">
        <v>431</v>
      </c>
      <c r="F2035" s="7">
        <f t="shared" ref="F2035:F2097" si="35">G2035/250</f>
        <v>20</v>
      </c>
      <c r="G2035" s="8">
        <v>5000</v>
      </c>
    </row>
    <row r="2036" spans="1:7" ht="16.5" x14ac:dyDescent="0.25">
      <c r="A2036" s="4" t="s">
        <v>3334</v>
      </c>
      <c r="B2036" s="5" t="s">
        <v>3142</v>
      </c>
      <c r="C2036" s="6" t="s">
        <v>136</v>
      </c>
      <c r="D2036" s="6" t="s">
        <v>46</v>
      </c>
      <c r="E2036" s="6" t="s">
        <v>2993</v>
      </c>
      <c r="F2036" s="7">
        <f t="shared" si="35"/>
        <v>15</v>
      </c>
      <c r="G2036" s="8">
        <v>3750</v>
      </c>
    </row>
    <row r="2037" spans="1:7" ht="16.5" x14ac:dyDescent="0.25">
      <c r="A2037" s="4" t="s">
        <v>3335</v>
      </c>
      <c r="B2037" s="5" t="s">
        <v>3142</v>
      </c>
      <c r="C2037" s="6" t="s">
        <v>3182</v>
      </c>
      <c r="D2037" s="6" t="s">
        <v>21</v>
      </c>
      <c r="E2037" s="6" t="s">
        <v>3336</v>
      </c>
      <c r="F2037" s="7">
        <f t="shared" si="35"/>
        <v>6</v>
      </c>
      <c r="G2037" s="8">
        <v>1500</v>
      </c>
    </row>
    <row r="2038" spans="1:7" ht="16.5" x14ac:dyDescent="0.25">
      <c r="A2038" s="4" t="s">
        <v>3337</v>
      </c>
      <c r="B2038" s="5" t="s">
        <v>3142</v>
      </c>
      <c r="C2038" s="6" t="s">
        <v>179</v>
      </c>
      <c r="D2038" s="6" t="s">
        <v>169</v>
      </c>
      <c r="E2038" s="6" t="s">
        <v>1694</v>
      </c>
      <c r="F2038" s="7">
        <f t="shared" si="35"/>
        <v>6</v>
      </c>
      <c r="G2038" s="8">
        <v>1500</v>
      </c>
    </row>
    <row r="2039" spans="1:7" ht="16.5" x14ac:dyDescent="0.25">
      <c r="A2039" s="4" t="s">
        <v>3338</v>
      </c>
      <c r="B2039" s="5" t="s">
        <v>3142</v>
      </c>
      <c r="C2039" s="6" t="s">
        <v>28</v>
      </c>
      <c r="D2039" s="6" t="s">
        <v>59</v>
      </c>
      <c r="E2039" s="6" t="s">
        <v>283</v>
      </c>
      <c r="F2039" s="7">
        <f t="shared" si="35"/>
        <v>9</v>
      </c>
      <c r="G2039" s="8">
        <v>2250</v>
      </c>
    </row>
    <row r="2040" spans="1:7" ht="16.5" x14ac:dyDescent="0.25">
      <c r="A2040" s="4" t="s">
        <v>3339</v>
      </c>
      <c r="B2040" s="5" t="s">
        <v>3142</v>
      </c>
      <c r="C2040" s="6" t="s">
        <v>578</v>
      </c>
      <c r="D2040" s="6" t="s">
        <v>21</v>
      </c>
      <c r="E2040" s="6" t="s">
        <v>3340</v>
      </c>
      <c r="F2040" s="7">
        <f t="shared" si="35"/>
        <v>20</v>
      </c>
      <c r="G2040" s="8">
        <v>5000</v>
      </c>
    </row>
    <row r="2041" spans="1:7" ht="16.5" x14ac:dyDescent="0.25">
      <c r="A2041" s="4" t="s">
        <v>3341</v>
      </c>
      <c r="B2041" s="5" t="s">
        <v>3142</v>
      </c>
      <c r="C2041" s="6" t="s">
        <v>1986</v>
      </c>
      <c r="D2041" s="6" t="s">
        <v>3342</v>
      </c>
      <c r="E2041" s="6" t="s">
        <v>2538</v>
      </c>
      <c r="F2041" s="7">
        <f t="shared" si="35"/>
        <v>9</v>
      </c>
      <c r="G2041" s="8">
        <v>2250</v>
      </c>
    </row>
    <row r="2042" spans="1:7" ht="16.5" x14ac:dyDescent="0.25">
      <c r="A2042" s="4" t="s">
        <v>3343</v>
      </c>
      <c r="B2042" s="5" t="s">
        <v>3142</v>
      </c>
      <c r="C2042" s="6" t="s">
        <v>1986</v>
      </c>
      <c r="D2042" s="6" t="s">
        <v>3342</v>
      </c>
      <c r="E2042" s="6" t="s">
        <v>3220</v>
      </c>
      <c r="F2042" s="7">
        <f t="shared" si="35"/>
        <v>9</v>
      </c>
      <c r="G2042" s="8">
        <v>2250</v>
      </c>
    </row>
    <row r="2043" spans="1:7" ht="16.5" x14ac:dyDescent="0.25">
      <c r="A2043" s="4" t="s">
        <v>3344</v>
      </c>
      <c r="B2043" s="5" t="s">
        <v>3142</v>
      </c>
      <c r="C2043" s="6" t="s">
        <v>3345</v>
      </c>
      <c r="D2043" s="6" t="s">
        <v>553</v>
      </c>
      <c r="E2043" s="6" t="s">
        <v>3346</v>
      </c>
      <c r="F2043" s="7">
        <f t="shared" si="35"/>
        <v>9</v>
      </c>
      <c r="G2043" s="8">
        <v>2250</v>
      </c>
    </row>
    <row r="2044" spans="1:7" ht="16.5" x14ac:dyDescent="0.25">
      <c r="A2044" s="4" t="s">
        <v>3347</v>
      </c>
      <c r="B2044" s="5" t="s">
        <v>3142</v>
      </c>
      <c r="C2044" s="6" t="s">
        <v>46</v>
      </c>
      <c r="D2044" s="6" t="s">
        <v>3348</v>
      </c>
      <c r="E2044" s="6" t="s">
        <v>1151</v>
      </c>
      <c r="F2044" s="7">
        <f t="shared" si="35"/>
        <v>9</v>
      </c>
      <c r="G2044" s="8">
        <v>2250</v>
      </c>
    </row>
    <row r="2045" spans="1:7" ht="16.5" x14ac:dyDescent="0.25">
      <c r="A2045" s="4" t="s">
        <v>3349</v>
      </c>
      <c r="B2045" s="5" t="s">
        <v>3142</v>
      </c>
      <c r="C2045" s="6" t="s">
        <v>46</v>
      </c>
      <c r="D2045" s="6" t="s">
        <v>323</v>
      </c>
      <c r="E2045" s="6" t="s">
        <v>1607</v>
      </c>
      <c r="F2045" s="7">
        <f t="shared" si="35"/>
        <v>10</v>
      </c>
      <c r="G2045" s="8">
        <v>2500</v>
      </c>
    </row>
    <row r="2046" spans="1:7" ht="16.5" x14ac:dyDescent="0.25">
      <c r="A2046" s="4" t="s">
        <v>3350</v>
      </c>
      <c r="B2046" s="5" t="s">
        <v>3142</v>
      </c>
      <c r="C2046" s="6" t="s">
        <v>3348</v>
      </c>
      <c r="D2046" s="6" t="s">
        <v>21</v>
      </c>
      <c r="E2046" s="6" t="s">
        <v>1707</v>
      </c>
      <c r="F2046" s="7">
        <f t="shared" si="35"/>
        <v>20</v>
      </c>
      <c r="G2046" s="8">
        <v>5000</v>
      </c>
    </row>
    <row r="2047" spans="1:7" ht="16.5" x14ac:dyDescent="0.25">
      <c r="A2047" s="4" t="s">
        <v>3351</v>
      </c>
      <c r="B2047" s="5" t="s">
        <v>3142</v>
      </c>
      <c r="C2047" s="6" t="s">
        <v>3348</v>
      </c>
      <c r="D2047" s="6" t="s">
        <v>3294</v>
      </c>
      <c r="E2047" s="6" t="s">
        <v>3352</v>
      </c>
      <c r="F2047" s="7">
        <f t="shared" si="35"/>
        <v>8</v>
      </c>
      <c r="G2047" s="8">
        <v>2000</v>
      </c>
    </row>
    <row r="2048" spans="1:7" ht="16.5" x14ac:dyDescent="0.25">
      <c r="A2048" s="4" t="s">
        <v>3353</v>
      </c>
      <c r="B2048" s="5" t="s">
        <v>3142</v>
      </c>
      <c r="C2048" s="6" t="s">
        <v>1327</v>
      </c>
      <c r="D2048" s="6" t="s">
        <v>144</v>
      </c>
      <c r="E2048" s="6" t="s">
        <v>285</v>
      </c>
      <c r="F2048" s="7">
        <f t="shared" si="35"/>
        <v>9</v>
      </c>
      <c r="G2048" s="8">
        <v>2250</v>
      </c>
    </row>
    <row r="2049" spans="1:7" ht="16.5" x14ac:dyDescent="0.25">
      <c r="A2049" s="4" t="s">
        <v>3354</v>
      </c>
      <c r="B2049" s="5" t="s">
        <v>3142</v>
      </c>
      <c r="C2049" s="6" t="s">
        <v>169</v>
      </c>
      <c r="D2049" s="6" t="s">
        <v>635</v>
      </c>
      <c r="E2049" s="6" t="s">
        <v>2407</v>
      </c>
      <c r="F2049" s="7">
        <f t="shared" si="35"/>
        <v>15</v>
      </c>
      <c r="G2049" s="8">
        <v>3750</v>
      </c>
    </row>
    <row r="2050" spans="1:7" ht="16.5" x14ac:dyDescent="0.25">
      <c r="A2050" s="4" t="s">
        <v>3355</v>
      </c>
      <c r="B2050" s="5" t="s">
        <v>3142</v>
      </c>
      <c r="C2050" s="6" t="s">
        <v>141</v>
      </c>
      <c r="D2050" s="6" t="s">
        <v>144</v>
      </c>
      <c r="E2050" s="6" t="s">
        <v>3356</v>
      </c>
      <c r="F2050" s="7">
        <f t="shared" si="35"/>
        <v>3</v>
      </c>
      <c r="G2050" s="8">
        <v>750</v>
      </c>
    </row>
    <row r="2051" spans="1:7" ht="16.5" x14ac:dyDescent="0.25">
      <c r="A2051" s="4" t="s">
        <v>3357</v>
      </c>
      <c r="B2051" s="5" t="s">
        <v>3142</v>
      </c>
      <c r="C2051" s="6" t="s">
        <v>21</v>
      </c>
      <c r="D2051" s="6" t="s">
        <v>46</v>
      </c>
      <c r="E2051" s="6" t="s">
        <v>539</v>
      </c>
      <c r="F2051" s="7">
        <f t="shared" si="35"/>
        <v>20</v>
      </c>
      <c r="G2051" s="8">
        <v>5000</v>
      </c>
    </row>
    <row r="2052" spans="1:7" ht="16.5" x14ac:dyDescent="0.25">
      <c r="A2052" s="4" t="s">
        <v>3358</v>
      </c>
      <c r="B2052" s="5" t="s">
        <v>3142</v>
      </c>
      <c r="C2052" s="6" t="s">
        <v>21</v>
      </c>
      <c r="D2052" s="6" t="s">
        <v>21</v>
      </c>
      <c r="E2052" s="6" t="s">
        <v>739</v>
      </c>
      <c r="F2052" s="7">
        <f t="shared" si="35"/>
        <v>4</v>
      </c>
      <c r="G2052" s="8">
        <v>1000</v>
      </c>
    </row>
    <row r="2053" spans="1:7" ht="16.5" x14ac:dyDescent="0.25">
      <c r="A2053" s="4" t="s">
        <v>3359</v>
      </c>
      <c r="B2053" s="5" t="s">
        <v>3142</v>
      </c>
      <c r="C2053" s="6" t="s">
        <v>3299</v>
      </c>
      <c r="D2053" s="6" t="s">
        <v>635</v>
      </c>
      <c r="E2053" s="6" t="s">
        <v>3360</v>
      </c>
      <c r="F2053" s="7">
        <f t="shared" si="35"/>
        <v>9</v>
      </c>
      <c r="G2053" s="8">
        <v>2250</v>
      </c>
    </row>
    <row r="2054" spans="1:7" ht="16.5" x14ac:dyDescent="0.25">
      <c r="A2054" s="4" t="s">
        <v>3361</v>
      </c>
      <c r="B2054" s="5" t="s">
        <v>3142</v>
      </c>
      <c r="C2054" s="6" t="s">
        <v>311</v>
      </c>
      <c r="D2054" s="6" t="s">
        <v>635</v>
      </c>
      <c r="E2054" s="6" t="s">
        <v>843</v>
      </c>
      <c r="F2054" s="7">
        <f t="shared" si="35"/>
        <v>20</v>
      </c>
      <c r="G2054" s="8">
        <v>5000</v>
      </c>
    </row>
    <row r="2055" spans="1:7" ht="16.5" x14ac:dyDescent="0.25">
      <c r="A2055" s="4" t="s">
        <v>3362</v>
      </c>
      <c r="B2055" s="5" t="s">
        <v>3142</v>
      </c>
      <c r="C2055" s="6" t="s">
        <v>199</v>
      </c>
      <c r="D2055" s="6" t="s">
        <v>144</v>
      </c>
      <c r="E2055" s="6" t="s">
        <v>156</v>
      </c>
      <c r="F2055" s="7">
        <f t="shared" si="35"/>
        <v>8</v>
      </c>
      <c r="G2055" s="8">
        <v>2000</v>
      </c>
    </row>
    <row r="2056" spans="1:7" ht="16.5" x14ac:dyDescent="0.25">
      <c r="A2056" s="4" t="s">
        <v>3363</v>
      </c>
      <c r="B2056" s="5" t="s">
        <v>3142</v>
      </c>
      <c r="C2056" s="6" t="s">
        <v>323</v>
      </c>
      <c r="D2056" s="6" t="s">
        <v>20</v>
      </c>
      <c r="E2056" s="6" t="s">
        <v>3364</v>
      </c>
      <c r="F2056" s="7">
        <f t="shared" si="35"/>
        <v>20</v>
      </c>
      <c r="G2056" s="8">
        <v>5000</v>
      </c>
    </row>
    <row r="2057" spans="1:7" ht="16.5" x14ac:dyDescent="0.25">
      <c r="A2057" s="4" t="s">
        <v>3365</v>
      </c>
      <c r="B2057" s="5" t="s">
        <v>3142</v>
      </c>
      <c r="C2057" s="6" t="s">
        <v>224</v>
      </c>
      <c r="D2057" s="6" t="s">
        <v>179</v>
      </c>
      <c r="E2057" s="6" t="s">
        <v>121</v>
      </c>
      <c r="F2057" s="7">
        <f t="shared" si="35"/>
        <v>9</v>
      </c>
      <c r="G2057" s="8">
        <v>2250</v>
      </c>
    </row>
    <row r="2058" spans="1:7" ht="16.5" x14ac:dyDescent="0.25">
      <c r="A2058" s="4" t="s">
        <v>3366</v>
      </c>
      <c r="B2058" s="5" t="s">
        <v>3142</v>
      </c>
      <c r="C2058" s="6" t="s">
        <v>252</v>
      </c>
      <c r="D2058" s="6" t="s">
        <v>1355</v>
      </c>
      <c r="E2058" s="6" t="s">
        <v>3367</v>
      </c>
      <c r="F2058" s="7">
        <f t="shared" si="35"/>
        <v>9</v>
      </c>
      <c r="G2058" s="8">
        <v>2250</v>
      </c>
    </row>
    <row r="2059" spans="1:7" ht="16.5" x14ac:dyDescent="0.25">
      <c r="A2059" s="4" t="s">
        <v>3368</v>
      </c>
      <c r="B2059" s="5" t="s">
        <v>3142</v>
      </c>
      <c r="C2059" s="6" t="s">
        <v>3369</v>
      </c>
      <c r="D2059" s="6" t="s">
        <v>59</v>
      </c>
      <c r="E2059" s="6" t="s">
        <v>1702</v>
      </c>
      <c r="F2059" s="7">
        <f t="shared" si="35"/>
        <v>5</v>
      </c>
      <c r="G2059" s="8">
        <v>1250</v>
      </c>
    </row>
    <row r="2060" spans="1:7" ht="16.5" x14ac:dyDescent="0.25">
      <c r="A2060" s="4" t="s">
        <v>3370</v>
      </c>
      <c r="B2060" s="5" t="s">
        <v>3142</v>
      </c>
      <c r="C2060" s="6" t="s">
        <v>3204</v>
      </c>
      <c r="D2060" s="6" t="s">
        <v>162</v>
      </c>
      <c r="E2060" s="6" t="s">
        <v>187</v>
      </c>
      <c r="F2060" s="7">
        <f t="shared" si="35"/>
        <v>20</v>
      </c>
      <c r="G2060" s="8">
        <v>5000</v>
      </c>
    </row>
    <row r="2061" spans="1:7" ht="16.5" x14ac:dyDescent="0.25">
      <c r="A2061" s="4" t="s">
        <v>3371</v>
      </c>
      <c r="B2061" s="5" t="s">
        <v>3142</v>
      </c>
      <c r="C2061" s="6" t="s">
        <v>75</v>
      </c>
      <c r="D2061" s="6" t="s">
        <v>3372</v>
      </c>
      <c r="E2061" s="6" t="s">
        <v>3373</v>
      </c>
      <c r="F2061" s="7">
        <f t="shared" si="35"/>
        <v>20</v>
      </c>
      <c r="G2061" s="8">
        <v>5000</v>
      </c>
    </row>
    <row r="2062" spans="1:7" ht="16.5" x14ac:dyDescent="0.25">
      <c r="A2062" s="4" t="s">
        <v>3374</v>
      </c>
      <c r="B2062" s="5" t="s">
        <v>3142</v>
      </c>
      <c r="C2062" s="6" t="s">
        <v>112</v>
      </c>
      <c r="D2062" s="6" t="s">
        <v>764</v>
      </c>
      <c r="E2062" s="6" t="s">
        <v>154</v>
      </c>
      <c r="F2062" s="7">
        <f t="shared" si="35"/>
        <v>10</v>
      </c>
      <c r="G2062" s="8">
        <v>2500</v>
      </c>
    </row>
    <row r="2063" spans="1:7" ht="16.5" x14ac:dyDescent="0.25">
      <c r="A2063" s="4" t="s">
        <v>3375</v>
      </c>
      <c r="B2063" s="5" t="s">
        <v>3142</v>
      </c>
      <c r="C2063" s="6" t="s">
        <v>1463</v>
      </c>
      <c r="D2063" s="6" t="s">
        <v>179</v>
      </c>
      <c r="E2063" s="6" t="s">
        <v>3376</v>
      </c>
      <c r="F2063" s="7">
        <f t="shared" si="35"/>
        <v>10</v>
      </c>
      <c r="G2063" s="8">
        <v>2500</v>
      </c>
    </row>
    <row r="2064" spans="1:7" ht="16.5" x14ac:dyDescent="0.25">
      <c r="A2064" s="4" t="s">
        <v>3377</v>
      </c>
      <c r="B2064" s="5" t="s">
        <v>3142</v>
      </c>
      <c r="C2064" s="6" t="s">
        <v>223</v>
      </c>
      <c r="D2064" s="6" t="s">
        <v>326</v>
      </c>
      <c r="E2064" s="6" t="s">
        <v>3308</v>
      </c>
      <c r="F2064" s="7">
        <f t="shared" si="35"/>
        <v>4</v>
      </c>
      <c r="G2064" s="8">
        <v>1000</v>
      </c>
    </row>
    <row r="2065" spans="1:7" ht="16.5" x14ac:dyDescent="0.25">
      <c r="A2065" s="4" t="s">
        <v>3378</v>
      </c>
      <c r="B2065" s="5" t="s">
        <v>3142</v>
      </c>
      <c r="C2065" s="6" t="s">
        <v>140</v>
      </c>
      <c r="D2065" s="6" t="s">
        <v>59</v>
      </c>
      <c r="E2065" s="6" t="s">
        <v>2472</v>
      </c>
      <c r="F2065" s="7">
        <f t="shared" si="35"/>
        <v>6</v>
      </c>
      <c r="G2065" s="8">
        <v>1500</v>
      </c>
    </row>
    <row r="2066" spans="1:7" ht="16.5" x14ac:dyDescent="0.25">
      <c r="A2066" s="4" t="s">
        <v>3379</v>
      </c>
      <c r="B2066" s="5" t="s">
        <v>3142</v>
      </c>
      <c r="C2066" s="6" t="s">
        <v>287</v>
      </c>
      <c r="D2066" s="6" t="s">
        <v>172</v>
      </c>
      <c r="E2066" s="6" t="s">
        <v>29</v>
      </c>
      <c r="F2066" s="7">
        <f t="shared" si="35"/>
        <v>9</v>
      </c>
      <c r="G2066" s="8">
        <v>2250</v>
      </c>
    </row>
    <row r="2067" spans="1:7" ht="16.5" x14ac:dyDescent="0.25">
      <c r="A2067" s="4" t="s">
        <v>3380</v>
      </c>
      <c r="B2067" s="5" t="s">
        <v>3142</v>
      </c>
      <c r="C2067" s="6" t="s">
        <v>179</v>
      </c>
      <c r="D2067" s="6" t="s">
        <v>1302</v>
      </c>
      <c r="E2067" s="6" t="s">
        <v>725</v>
      </c>
      <c r="F2067" s="7">
        <f t="shared" si="35"/>
        <v>6</v>
      </c>
      <c r="G2067" s="8">
        <v>1500</v>
      </c>
    </row>
    <row r="2068" spans="1:7" ht="16.5" x14ac:dyDescent="0.25">
      <c r="A2068" s="4" t="s">
        <v>3381</v>
      </c>
      <c r="B2068" s="5" t="s">
        <v>3142</v>
      </c>
      <c r="C2068" s="6" t="s">
        <v>59</v>
      </c>
      <c r="D2068" s="6" t="s">
        <v>3382</v>
      </c>
      <c r="E2068" s="6" t="s">
        <v>598</v>
      </c>
      <c r="F2068" s="7">
        <f t="shared" si="35"/>
        <v>9</v>
      </c>
      <c r="G2068" s="8">
        <v>2250</v>
      </c>
    </row>
    <row r="2069" spans="1:7" ht="16.5" x14ac:dyDescent="0.25">
      <c r="A2069" s="4" t="s">
        <v>3383</v>
      </c>
      <c r="B2069" s="5" t="s">
        <v>3142</v>
      </c>
      <c r="C2069" s="6" t="s">
        <v>635</v>
      </c>
      <c r="D2069" s="6" t="s">
        <v>3384</v>
      </c>
      <c r="E2069" s="6" t="s">
        <v>1081</v>
      </c>
      <c r="F2069" s="7">
        <f t="shared" si="35"/>
        <v>9</v>
      </c>
      <c r="G2069" s="8">
        <v>2250</v>
      </c>
    </row>
    <row r="2070" spans="1:7" ht="16.5" x14ac:dyDescent="0.25">
      <c r="A2070" s="4" t="s">
        <v>3385</v>
      </c>
      <c r="B2070" s="5" t="s">
        <v>3142</v>
      </c>
      <c r="C2070" s="6" t="s">
        <v>943</v>
      </c>
      <c r="D2070" s="6" t="s">
        <v>21</v>
      </c>
      <c r="E2070" s="6" t="s">
        <v>283</v>
      </c>
      <c r="F2070" s="7">
        <f t="shared" si="35"/>
        <v>15</v>
      </c>
      <c r="G2070" s="8">
        <v>3750</v>
      </c>
    </row>
    <row r="2071" spans="1:7" ht="16.5" x14ac:dyDescent="0.25">
      <c r="A2071" s="4" t="s">
        <v>3386</v>
      </c>
      <c r="B2071" s="5" t="s">
        <v>3142</v>
      </c>
      <c r="C2071" s="6" t="s">
        <v>1537</v>
      </c>
      <c r="D2071" s="6" t="s">
        <v>1915</v>
      </c>
      <c r="E2071" s="6" t="s">
        <v>1451</v>
      </c>
      <c r="F2071" s="7">
        <f t="shared" si="35"/>
        <v>9</v>
      </c>
      <c r="G2071" s="8">
        <v>2250</v>
      </c>
    </row>
    <row r="2072" spans="1:7" ht="16.5" x14ac:dyDescent="0.25">
      <c r="A2072" s="4" t="s">
        <v>3387</v>
      </c>
      <c r="B2072" s="5" t="s">
        <v>3142</v>
      </c>
      <c r="C2072" s="6" t="s">
        <v>1611</v>
      </c>
      <c r="D2072" s="6" t="s">
        <v>2717</v>
      </c>
      <c r="E2072" s="6" t="s">
        <v>3388</v>
      </c>
      <c r="F2072" s="7">
        <f t="shared" si="35"/>
        <v>4</v>
      </c>
      <c r="G2072" s="8">
        <v>1000</v>
      </c>
    </row>
    <row r="2073" spans="1:7" ht="16.5" x14ac:dyDescent="0.25">
      <c r="A2073" s="4" t="s">
        <v>3389</v>
      </c>
      <c r="B2073" s="5" t="s">
        <v>3142</v>
      </c>
      <c r="C2073" s="6" t="s">
        <v>28</v>
      </c>
      <c r="D2073" s="6" t="s">
        <v>3390</v>
      </c>
      <c r="E2073" s="6" t="s">
        <v>853</v>
      </c>
      <c r="F2073" s="7">
        <f t="shared" si="35"/>
        <v>20</v>
      </c>
      <c r="G2073" s="8">
        <v>5000</v>
      </c>
    </row>
    <row r="2074" spans="1:7" ht="16.5" x14ac:dyDescent="0.25">
      <c r="A2074" s="4" t="s">
        <v>3391</v>
      </c>
      <c r="B2074" s="5" t="s">
        <v>3142</v>
      </c>
      <c r="C2074" s="6" t="s">
        <v>17</v>
      </c>
      <c r="D2074" s="6" t="s">
        <v>144</v>
      </c>
      <c r="E2074" s="6" t="s">
        <v>3392</v>
      </c>
      <c r="F2074" s="7">
        <f t="shared" si="35"/>
        <v>9</v>
      </c>
      <c r="G2074" s="8">
        <v>2250</v>
      </c>
    </row>
    <row r="2075" spans="1:7" ht="16.5" x14ac:dyDescent="0.25">
      <c r="A2075" s="4" t="s">
        <v>3393</v>
      </c>
      <c r="B2075" s="5" t="s">
        <v>3142</v>
      </c>
      <c r="C2075" s="6" t="s">
        <v>323</v>
      </c>
      <c r="D2075" s="6" t="s">
        <v>311</v>
      </c>
      <c r="E2075" s="6" t="s">
        <v>653</v>
      </c>
      <c r="F2075" s="7">
        <f t="shared" si="35"/>
        <v>9</v>
      </c>
      <c r="G2075" s="8">
        <v>2250</v>
      </c>
    </row>
    <row r="2076" spans="1:7" ht="16.5" x14ac:dyDescent="0.25">
      <c r="A2076" s="4" t="s">
        <v>3394</v>
      </c>
      <c r="B2076" s="5" t="s">
        <v>3142</v>
      </c>
      <c r="C2076" s="6" t="s">
        <v>323</v>
      </c>
      <c r="D2076" s="6" t="s">
        <v>311</v>
      </c>
      <c r="E2076" s="6" t="s">
        <v>453</v>
      </c>
      <c r="F2076" s="7">
        <f t="shared" si="35"/>
        <v>15</v>
      </c>
      <c r="G2076" s="8">
        <v>3750</v>
      </c>
    </row>
    <row r="2077" spans="1:7" ht="16.5" x14ac:dyDescent="0.25">
      <c r="A2077" s="4" t="s">
        <v>3395</v>
      </c>
      <c r="B2077" s="5" t="s">
        <v>3142</v>
      </c>
      <c r="C2077" s="6" t="s">
        <v>3396</v>
      </c>
      <c r="D2077" s="6" t="s">
        <v>3397</v>
      </c>
      <c r="E2077" s="6" t="s">
        <v>283</v>
      </c>
      <c r="F2077" s="7">
        <f t="shared" si="35"/>
        <v>15</v>
      </c>
      <c r="G2077" s="8">
        <v>3750</v>
      </c>
    </row>
    <row r="2078" spans="1:7" ht="16.5" x14ac:dyDescent="0.25">
      <c r="A2078" s="4" t="s">
        <v>3398</v>
      </c>
      <c r="B2078" s="5" t="s">
        <v>3142</v>
      </c>
      <c r="C2078" s="6" t="s">
        <v>3204</v>
      </c>
      <c r="D2078" s="6" t="s">
        <v>21</v>
      </c>
      <c r="E2078" s="6" t="s">
        <v>259</v>
      </c>
      <c r="F2078" s="7">
        <f t="shared" si="35"/>
        <v>9</v>
      </c>
      <c r="G2078" s="8">
        <v>2250</v>
      </c>
    </row>
    <row r="2079" spans="1:7" ht="16.5" x14ac:dyDescent="0.25">
      <c r="A2079" s="4" t="s">
        <v>3399</v>
      </c>
      <c r="B2079" s="5" t="s">
        <v>3142</v>
      </c>
      <c r="C2079" s="6" t="s">
        <v>1604</v>
      </c>
      <c r="D2079" s="6" t="s">
        <v>3400</v>
      </c>
      <c r="E2079" s="6" t="s">
        <v>3401</v>
      </c>
      <c r="F2079" s="7">
        <f t="shared" si="35"/>
        <v>9</v>
      </c>
      <c r="G2079" s="8">
        <v>2250</v>
      </c>
    </row>
    <row r="2080" spans="1:7" ht="16.5" x14ac:dyDescent="0.25">
      <c r="A2080" s="4" t="s">
        <v>3402</v>
      </c>
      <c r="B2080" s="5" t="s">
        <v>3142</v>
      </c>
      <c r="C2080" s="6" t="s">
        <v>189</v>
      </c>
      <c r="D2080" s="6" t="s">
        <v>21</v>
      </c>
      <c r="E2080" s="6" t="s">
        <v>233</v>
      </c>
      <c r="F2080" s="7">
        <f t="shared" si="35"/>
        <v>10</v>
      </c>
      <c r="G2080" s="8">
        <v>2500</v>
      </c>
    </row>
    <row r="2081" spans="1:7" ht="16.5" x14ac:dyDescent="0.25">
      <c r="A2081" s="4" t="s">
        <v>3403</v>
      </c>
      <c r="B2081" s="5" t="s">
        <v>3142</v>
      </c>
      <c r="C2081" s="6" t="s">
        <v>900</v>
      </c>
      <c r="D2081" s="6" t="s">
        <v>98</v>
      </c>
      <c r="E2081" s="6" t="s">
        <v>605</v>
      </c>
      <c r="F2081" s="7">
        <f t="shared" si="35"/>
        <v>20</v>
      </c>
      <c r="G2081" s="8">
        <v>5000</v>
      </c>
    </row>
    <row r="2082" spans="1:7" ht="16.5" x14ac:dyDescent="0.25">
      <c r="A2082" s="4" t="s">
        <v>3404</v>
      </c>
      <c r="B2082" s="5" t="s">
        <v>3142</v>
      </c>
      <c r="C2082" s="6" t="s">
        <v>395</v>
      </c>
      <c r="D2082" s="6" t="s">
        <v>208</v>
      </c>
      <c r="E2082" s="6" t="s">
        <v>77</v>
      </c>
      <c r="F2082" s="7">
        <f t="shared" si="35"/>
        <v>9</v>
      </c>
      <c r="G2082" s="8">
        <v>2250</v>
      </c>
    </row>
    <row r="2083" spans="1:7" ht="16.5" x14ac:dyDescent="0.25">
      <c r="A2083" s="4" t="s">
        <v>3405</v>
      </c>
      <c r="B2083" s="5" t="s">
        <v>3142</v>
      </c>
      <c r="C2083" s="6" t="s">
        <v>252</v>
      </c>
      <c r="D2083" s="6" t="s">
        <v>304</v>
      </c>
      <c r="E2083" s="6" t="s">
        <v>3406</v>
      </c>
      <c r="F2083" s="7">
        <f t="shared" si="35"/>
        <v>9</v>
      </c>
      <c r="G2083" s="8">
        <v>2250</v>
      </c>
    </row>
    <row r="2084" spans="1:7" ht="16.5" x14ac:dyDescent="0.25">
      <c r="A2084" s="4" t="s">
        <v>3407</v>
      </c>
      <c r="B2084" s="5" t="s">
        <v>3142</v>
      </c>
      <c r="C2084" s="6" t="s">
        <v>21</v>
      </c>
      <c r="D2084" s="6" t="s">
        <v>314</v>
      </c>
      <c r="E2084" s="6" t="s">
        <v>277</v>
      </c>
      <c r="F2084" s="7">
        <f t="shared" si="35"/>
        <v>15</v>
      </c>
      <c r="G2084" s="8">
        <v>3750</v>
      </c>
    </row>
    <row r="2085" spans="1:7" ht="16.5" x14ac:dyDescent="0.25">
      <c r="A2085" s="4" t="s">
        <v>3408</v>
      </c>
      <c r="B2085" s="5" t="s">
        <v>3142</v>
      </c>
      <c r="C2085" s="6" t="s">
        <v>144</v>
      </c>
      <c r="D2085" s="6" t="s">
        <v>784</v>
      </c>
      <c r="E2085" s="6" t="s">
        <v>96</v>
      </c>
      <c r="F2085" s="7">
        <f t="shared" si="35"/>
        <v>3</v>
      </c>
      <c r="G2085" s="8">
        <v>750</v>
      </c>
    </row>
    <row r="2086" spans="1:7" ht="16.5" x14ac:dyDescent="0.25">
      <c r="A2086" s="4" t="s">
        <v>3409</v>
      </c>
      <c r="B2086" s="5" t="s">
        <v>3142</v>
      </c>
      <c r="C2086" s="6" t="s">
        <v>3410</v>
      </c>
      <c r="D2086" s="6" t="s">
        <v>199</v>
      </c>
      <c r="E2086" s="6" t="s">
        <v>3411</v>
      </c>
      <c r="F2086" s="7">
        <f t="shared" si="35"/>
        <v>20</v>
      </c>
      <c r="G2086" s="8">
        <v>5000</v>
      </c>
    </row>
    <row r="2087" spans="1:7" ht="16.5" x14ac:dyDescent="0.25">
      <c r="A2087" s="4" t="s">
        <v>3412</v>
      </c>
      <c r="B2087" s="5" t="s">
        <v>3142</v>
      </c>
      <c r="C2087" s="6" t="s">
        <v>323</v>
      </c>
      <c r="D2087" s="6" t="s">
        <v>1327</v>
      </c>
      <c r="E2087" s="6" t="s">
        <v>1038</v>
      </c>
      <c r="F2087" s="7">
        <f t="shared" si="35"/>
        <v>4</v>
      </c>
      <c r="G2087" s="8">
        <v>1000</v>
      </c>
    </row>
    <row r="2088" spans="1:7" ht="16.5" x14ac:dyDescent="0.25">
      <c r="A2088" s="4" t="s">
        <v>3413</v>
      </c>
      <c r="B2088" s="5" t="s">
        <v>3142</v>
      </c>
      <c r="C2088" s="6" t="s">
        <v>323</v>
      </c>
      <c r="D2088" s="6" t="s">
        <v>462</v>
      </c>
      <c r="E2088" s="6" t="s">
        <v>81</v>
      </c>
      <c r="F2088" s="7">
        <f t="shared" si="35"/>
        <v>20</v>
      </c>
      <c r="G2088" s="8">
        <v>5000</v>
      </c>
    </row>
    <row r="2089" spans="1:7" ht="16.5" x14ac:dyDescent="0.25">
      <c r="A2089" s="4" t="s">
        <v>3414</v>
      </c>
      <c r="B2089" s="5" t="s">
        <v>3142</v>
      </c>
      <c r="C2089" s="6" t="s">
        <v>2413</v>
      </c>
      <c r="D2089" s="6" t="s">
        <v>1016</v>
      </c>
      <c r="E2089" s="6" t="s">
        <v>2614</v>
      </c>
      <c r="F2089" s="7">
        <f t="shared" si="35"/>
        <v>20</v>
      </c>
      <c r="G2089" s="8">
        <v>5000</v>
      </c>
    </row>
    <row r="2090" spans="1:7" ht="16.5" x14ac:dyDescent="0.25">
      <c r="A2090" s="4" t="s">
        <v>3415</v>
      </c>
      <c r="B2090" s="5" t="s">
        <v>3142</v>
      </c>
      <c r="C2090" s="6" t="s">
        <v>59</v>
      </c>
      <c r="D2090" s="6" t="s">
        <v>3416</v>
      </c>
      <c r="E2090" s="6" t="s">
        <v>805</v>
      </c>
      <c r="F2090" s="7">
        <f t="shared" si="35"/>
        <v>15</v>
      </c>
      <c r="G2090" s="8">
        <v>3750</v>
      </c>
    </row>
    <row r="2091" spans="1:7" ht="16.5" x14ac:dyDescent="0.25">
      <c r="A2091" s="4" t="s">
        <v>3417</v>
      </c>
      <c r="B2091" s="5" t="s">
        <v>3142</v>
      </c>
      <c r="C2091" s="6" t="s">
        <v>1463</v>
      </c>
      <c r="D2091" s="6" t="s">
        <v>3416</v>
      </c>
      <c r="E2091" s="6" t="s">
        <v>3418</v>
      </c>
      <c r="F2091" s="7">
        <f t="shared" si="35"/>
        <v>20</v>
      </c>
      <c r="G2091" s="8">
        <v>5000</v>
      </c>
    </row>
    <row r="2092" spans="1:7" ht="16.5" x14ac:dyDescent="0.25">
      <c r="A2092" s="4" t="s">
        <v>3419</v>
      </c>
      <c r="B2092" s="5" t="s">
        <v>3142</v>
      </c>
      <c r="C2092" s="6" t="s">
        <v>37</v>
      </c>
      <c r="D2092" s="6" t="s">
        <v>223</v>
      </c>
      <c r="E2092" s="6" t="s">
        <v>3420</v>
      </c>
      <c r="F2092" s="7">
        <f t="shared" si="35"/>
        <v>5</v>
      </c>
      <c r="G2092" s="8">
        <v>1250</v>
      </c>
    </row>
    <row r="2093" spans="1:7" ht="16.5" x14ac:dyDescent="0.25">
      <c r="A2093" s="4" t="s">
        <v>3421</v>
      </c>
      <c r="B2093" s="5" t="s">
        <v>3142</v>
      </c>
      <c r="C2093" s="6" t="s">
        <v>578</v>
      </c>
      <c r="D2093" s="6" t="s">
        <v>646</v>
      </c>
      <c r="E2093" s="6" t="s">
        <v>917</v>
      </c>
      <c r="F2093" s="7">
        <f t="shared" si="35"/>
        <v>20</v>
      </c>
      <c r="G2093" s="8">
        <v>5000</v>
      </c>
    </row>
    <row r="2094" spans="1:7" ht="16.5" x14ac:dyDescent="0.25">
      <c r="A2094" s="4" t="s">
        <v>3422</v>
      </c>
      <c r="B2094" s="5" t="s">
        <v>3142</v>
      </c>
      <c r="C2094" s="6" t="s">
        <v>578</v>
      </c>
      <c r="D2094" s="6" t="s">
        <v>3416</v>
      </c>
      <c r="E2094" s="6" t="s">
        <v>2309</v>
      </c>
      <c r="F2094" s="7">
        <f t="shared" si="35"/>
        <v>15</v>
      </c>
      <c r="G2094" s="8">
        <v>3750</v>
      </c>
    </row>
    <row r="2095" spans="1:7" ht="16.5" x14ac:dyDescent="0.25">
      <c r="A2095" s="4" t="s">
        <v>3423</v>
      </c>
      <c r="B2095" s="5" t="s">
        <v>3142</v>
      </c>
      <c r="C2095" s="6" t="s">
        <v>3424</v>
      </c>
      <c r="D2095" s="6" t="s">
        <v>578</v>
      </c>
      <c r="E2095" s="6" t="s">
        <v>1036</v>
      </c>
      <c r="F2095" s="7">
        <f t="shared" si="35"/>
        <v>20</v>
      </c>
      <c r="G2095" s="8">
        <v>5000</v>
      </c>
    </row>
    <row r="2096" spans="1:7" ht="16.5" x14ac:dyDescent="0.25">
      <c r="A2096" s="4" t="s">
        <v>3425</v>
      </c>
      <c r="B2096" s="5" t="s">
        <v>3142</v>
      </c>
      <c r="C2096" s="6" t="s">
        <v>59</v>
      </c>
      <c r="D2096" s="6" t="s">
        <v>536</v>
      </c>
      <c r="E2096" s="6" t="s">
        <v>259</v>
      </c>
      <c r="F2096" s="7">
        <f t="shared" si="35"/>
        <v>8</v>
      </c>
      <c r="G2096" s="8">
        <v>2000</v>
      </c>
    </row>
    <row r="2097" spans="1:7" ht="16.5" x14ac:dyDescent="0.25">
      <c r="A2097" s="18" t="s">
        <v>3426</v>
      </c>
      <c r="B2097" s="19" t="s">
        <v>3142</v>
      </c>
      <c r="C2097" s="20" t="s">
        <v>320</v>
      </c>
      <c r="D2097" s="20" t="s">
        <v>3427</v>
      </c>
      <c r="E2097" s="20" t="s">
        <v>3428</v>
      </c>
      <c r="F2097" s="7">
        <f t="shared" si="35"/>
        <v>15</v>
      </c>
      <c r="G2097" s="21">
        <v>3750</v>
      </c>
    </row>
    <row r="2098" spans="1:7" x14ac:dyDescent="0.25">
      <c r="D2098" s="26" t="s">
        <v>3784</v>
      </c>
      <c r="E2098" s="26"/>
      <c r="F2098" s="24">
        <f>SUM(F8:F2097)</f>
        <v>39909</v>
      </c>
      <c r="G2098" s="12">
        <f>SUM(G8:G2097)</f>
        <v>9977250</v>
      </c>
    </row>
  </sheetData>
  <mergeCells count="6">
    <mergeCell ref="D2098:E2098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PAPPASA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CCOS</dc:creator>
  <cp:lastModifiedBy>Elizabeth Polito Nava</cp:lastModifiedBy>
  <cp:lastPrinted>2024-02-22T15:58:10Z</cp:lastPrinted>
  <dcterms:created xsi:type="dcterms:W3CDTF">2023-09-25T19:49:41Z</dcterms:created>
  <dcterms:modified xsi:type="dcterms:W3CDTF">2024-02-22T15:45:33Z</dcterms:modified>
</cp:coreProperties>
</file>