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490" windowHeight="7035" tabRatio="861" firstSheet="1" activeTab="6"/>
  </bookViews>
  <sheets>
    <sheet name="Resumen 2016 2017" sheetId="8" r:id="rId1"/>
    <sheet name="Cierre Preliminar PV 2016 " sheetId="12" r:id="rId2"/>
    <sheet name="PV Sup Siniestrada X Mpio" sheetId="10" r:id="rId3"/>
    <sheet name="Perennes 2016-2017 " sheetId="11" r:id="rId4"/>
    <sheet name="Avance OI 2016 2017" sheetId="6" r:id="rId5"/>
    <sheet name="OI Sup Siniestrada 2016 2017" sheetId="13" r:id="rId6"/>
    <sheet name="Reporte Pecuario2016" sheetId="14" r:id="rId7"/>
  </sheets>
  <definedNames>
    <definedName name="_xlnm._FilterDatabase" localSheetId="2" hidden="1">'PV Sup Siniestrada X Mpio'!$B$19:$AV$19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7" i="6" l="1"/>
  <c r="G66" i="6"/>
  <c r="G65" i="6"/>
  <c r="G64" i="6"/>
  <c r="G63" i="6"/>
  <c r="G62" i="6"/>
  <c r="G61" i="6"/>
  <c r="G60" i="6"/>
  <c r="G59" i="6"/>
  <c r="G58" i="6"/>
  <c r="G57" i="6"/>
  <c r="G56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51" i="6" s="1"/>
  <c r="J6" i="13"/>
  <c r="G68" i="6" l="1"/>
  <c r="I68" i="11" l="1"/>
  <c r="I67" i="11"/>
  <c r="I66" i="11"/>
  <c r="I65" i="11"/>
  <c r="I64" i="11"/>
  <c r="I63" i="11"/>
  <c r="I62" i="11"/>
  <c r="I61" i="11"/>
  <c r="I60" i="11"/>
  <c r="I59" i="11"/>
  <c r="I58" i="11"/>
  <c r="I57" i="11"/>
  <c r="I56" i="11"/>
  <c r="I55" i="11"/>
  <c r="I54" i="11"/>
  <c r="I53" i="11"/>
  <c r="I52" i="11"/>
  <c r="I51" i="11"/>
  <c r="I50" i="11"/>
  <c r="I49" i="11"/>
  <c r="I48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16" i="11"/>
  <c r="I15" i="11"/>
  <c r="I14" i="11"/>
  <c r="I13" i="11"/>
  <c r="I12" i="11"/>
  <c r="G80" i="12" l="1"/>
  <c r="G79" i="12"/>
  <c r="G78" i="12"/>
  <c r="G77" i="12"/>
  <c r="G76" i="12"/>
  <c r="G75" i="12"/>
  <c r="G74" i="12"/>
  <c r="G73" i="12"/>
  <c r="G72" i="12"/>
  <c r="G71" i="12"/>
  <c r="G70" i="12"/>
  <c r="G69" i="12"/>
  <c r="G68" i="12"/>
  <c r="G67" i="12"/>
  <c r="G66" i="12"/>
  <c r="G65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L7" i="12" l="1"/>
  <c r="K7" i="12"/>
  <c r="J7" i="12"/>
  <c r="I7" i="12"/>
  <c r="H7" i="12"/>
  <c r="G7" i="12"/>
  <c r="F7" i="12"/>
  <c r="E7" i="12"/>
  <c r="D7" i="12"/>
  <c r="C7" i="12"/>
  <c r="K68" i="11" l="1"/>
  <c r="J68" i="11"/>
  <c r="J7" i="11" s="1"/>
  <c r="O16" i="11"/>
  <c r="O7" i="11" s="1"/>
  <c r="K16" i="11"/>
  <c r="K7" i="11" s="1"/>
  <c r="J16" i="11"/>
  <c r="H16" i="11"/>
  <c r="H7" i="11" s="1"/>
  <c r="G16" i="11"/>
  <c r="G7" i="11" s="1"/>
  <c r="F16" i="11"/>
  <c r="F7" i="11" s="1"/>
  <c r="E16" i="11"/>
  <c r="D16" i="11"/>
  <c r="D7" i="11" s="1"/>
  <c r="C16" i="11"/>
  <c r="C7" i="11" s="1"/>
  <c r="N7" i="11"/>
  <c r="M7" i="11"/>
  <c r="L7" i="11"/>
  <c r="I7" i="11"/>
  <c r="E7" i="11"/>
  <c r="K14" i="10"/>
  <c r="AV12" i="10"/>
  <c r="AV11" i="10"/>
  <c r="J8" i="10"/>
  <c r="J11" i="8" l="1"/>
  <c r="I11" i="8"/>
  <c r="H11" i="8"/>
  <c r="F11" i="8"/>
  <c r="E11" i="8"/>
  <c r="D11" i="8"/>
  <c r="G10" i="8"/>
  <c r="G9" i="8"/>
  <c r="G8" i="8"/>
  <c r="G11" i="8" l="1"/>
  <c r="D8" i="6"/>
  <c r="E8" i="6"/>
  <c r="F8" i="6"/>
  <c r="G8" i="6"/>
  <c r="H8" i="6"/>
  <c r="I8" i="6"/>
  <c r="J8" i="6"/>
  <c r="K8" i="6"/>
  <c r="L8" i="6"/>
  <c r="M8" i="6"/>
  <c r="C8" i="6"/>
</calcChain>
</file>

<file path=xl/sharedStrings.xml><?xml version="1.0" encoding="utf-8"?>
<sst xmlns="http://schemas.openxmlformats.org/spreadsheetml/2006/main" count="514" uniqueCount="251">
  <si>
    <t>Avance de siembras y cosechas</t>
  </si>
  <si>
    <t>Delegación</t>
  </si>
  <si>
    <t>San Luis Potosí</t>
  </si>
  <si>
    <t>Año agrícola</t>
  </si>
  <si>
    <t>Estado</t>
  </si>
  <si>
    <t>Ciclo productivo</t>
  </si>
  <si>
    <t>Mes</t>
  </si>
  <si>
    <t>Marzo</t>
  </si>
  <si>
    <t>Modalidad</t>
  </si>
  <si>
    <t>Riego general</t>
  </si>
  <si>
    <t>Cultivo</t>
  </si>
  <si>
    <t>Superficie siniestrada (ha)</t>
  </si>
  <si>
    <t>Precio medio rural ponderado ($/ton)</t>
  </si>
  <si>
    <t>Valor de la producción (MILES $)</t>
  </si>
  <si>
    <t>Acelga</t>
  </si>
  <si>
    <t>Ajo</t>
  </si>
  <si>
    <t>Apio</t>
  </si>
  <si>
    <t>Avena forrajera en verde</t>
  </si>
  <si>
    <t>Berenjena</t>
  </si>
  <si>
    <t>Betabel</t>
  </si>
  <si>
    <t>Brócoli</t>
  </si>
  <si>
    <t>Cacahuate</t>
  </si>
  <si>
    <t>Calabacita</t>
  </si>
  <si>
    <t>Camote</t>
  </si>
  <si>
    <t>Cebada grano</t>
  </si>
  <si>
    <t>Cebolla</t>
  </si>
  <si>
    <t>Chayote</t>
  </si>
  <si>
    <t>Chile habanero</t>
  </si>
  <si>
    <t>Chile seco</t>
  </si>
  <si>
    <t>Chile verde</t>
  </si>
  <si>
    <t>Chile verde morrón</t>
  </si>
  <si>
    <t>Chícharo</t>
  </si>
  <si>
    <t>Cilantro</t>
  </si>
  <si>
    <t>Col (repollo)</t>
  </si>
  <si>
    <t>Coliflor</t>
  </si>
  <si>
    <t>Ejote</t>
  </si>
  <si>
    <t>Elote</t>
  </si>
  <si>
    <t>Espinaca</t>
  </si>
  <si>
    <t>Frijol</t>
  </si>
  <si>
    <t>Jícama</t>
  </si>
  <si>
    <t>Lechuga</t>
  </si>
  <si>
    <t>Manzanilla</t>
  </si>
  <si>
    <t>Maíz forrajero en verde</t>
  </si>
  <si>
    <t>Maíz grano</t>
  </si>
  <si>
    <t>Mejorana</t>
  </si>
  <si>
    <t>Nube</t>
  </si>
  <si>
    <t>Pepino</t>
  </si>
  <si>
    <t>Perejil</t>
  </si>
  <si>
    <t>Rábano</t>
  </si>
  <si>
    <t>Sandía</t>
  </si>
  <si>
    <t>Sorgo forrajero en verde</t>
  </si>
  <si>
    <t>Sorgo grano</t>
  </si>
  <si>
    <t>Soya</t>
  </si>
  <si>
    <t>Tomate rojo (jitomate)</t>
  </si>
  <si>
    <t>Tomate verde</t>
  </si>
  <si>
    <t>Tomillo</t>
  </si>
  <si>
    <t>Trigo grano</t>
  </si>
  <si>
    <t>Zanahoria</t>
  </si>
  <si>
    <t>Zempoalxochitl</t>
  </si>
  <si>
    <t>Total</t>
  </si>
  <si>
    <t>Temporal</t>
  </si>
  <si>
    <t>Amaranto</t>
  </si>
  <si>
    <t>Avena grano</t>
  </si>
  <si>
    <t>Calabaza semilla o chihua</t>
  </si>
  <si>
    <t>Girasol</t>
  </si>
  <si>
    <t>Flores</t>
  </si>
  <si>
    <t>Melón</t>
  </si>
  <si>
    <t>Mijo</t>
  </si>
  <si>
    <t>Otoño-Invierno</t>
  </si>
  <si>
    <t>Cebada forrajera en verde</t>
  </si>
  <si>
    <t>Cártamo</t>
  </si>
  <si>
    <t>Garbanzo forrajero</t>
  </si>
  <si>
    <t>Triticale forrajero en verde</t>
  </si>
  <si>
    <t>Lenteja</t>
  </si>
  <si>
    <t>Superficie plantada en producción (ha)</t>
  </si>
  <si>
    <t>Aguacate</t>
  </si>
  <si>
    <t>Durazno</t>
  </si>
  <si>
    <t>Espárrago</t>
  </si>
  <si>
    <t>Granada</t>
  </si>
  <si>
    <t>Hierbabuena</t>
  </si>
  <si>
    <t>Higo</t>
  </si>
  <si>
    <t>Limón</t>
  </si>
  <si>
    <t>Litchi</t>
  </si>
  <si>
    <t>Mandarina</t>
  </si>
  <si>
    <t>Manzana</t>
  </si>
  <si>
    <t>Membrillo</t>
  </si>
  <si>
    <t>Naranja</t>
  </si>
  <si>
    <t>Nopalitos</t>
  </si>
  <si>
    <t>Nuez</t>
  </si>
  <si>
    <t>Nuez de castilla</t>
  </si>
  <si>
    <t>Papaya</t>
  </si>
  <si>
    <t>Pastos y praderas</t>
  </si>
  <si>
    <t>Sábila</t>
  </si>
  <si>
    <t>Tuna</t>
  </si>
  <si>
    <t>Uva</t>
  </si>
  <si>
    <t>Caña de azucar</t>
  </si>
  <si>
    <t>Maguey pulquero (miles de lts.)</t>
  </si>
  <si>
    <t>Mango</t>
  </si>
  <si>
    <t>Palma de ornato camedor (gruesa)</t>
  </si>
  <si>
    <t>Semilla de caña de azúcar</t>
  </si>
  <si>
    <t>Toronja (pomelo)</t>
  </si>
  <si>
    <t>Vainilla</t>
  </si>
  <si>
    <t>Superficie plantada nueva (ha)</t>
  </si>
  <si>
    <t>Superficie plantada en desarrollo (ha)</t>
  </si>
  <si>
    <t>Superficie plantada total (ha)</t>
  </si>
  <si>
    <t>Pastos y praderas en verde</t>
  </si>
  <si>
    <t>Rye grass en verde</t>
  </si>
  <si>
    <t>Zacate</t>
  </si>
  <si>
    <t>SECRETARIA DE DESARROLLO AGROPECUARIO Y RECURSOS HIDRAULICOS</t>
  </si>
  <si>
    <t>SISTEMA NACIONAL DE INFORMACION PARA EL DESARROLLO RURAL SUSTENTABLE</t>
  </si>
  <si>
    <t>ESTADO: SAN LUIS POTOSI</t>
  </si>
  <si>
    <t>SUPERFICIE COSECHADA (HA)</t>
  </si>
  <si>
    <t>SUPERFICIE SINIESTRADA (HA)</t>
  </si>
  <si>
    <t>SUPERFICIE A COSECHAR  (HA)</t>
  </si>
  <si>
    <t>PRODUCCION ESTIMADA (TON)</t>
  </si>
  <si>
    <t>PRODUCCION OBTENIDA (TON)</t>
  </si>
  <si>
    <t>RENDIMIENTO OBTENIDO (TON)</t>
  </si>
  <si>
    <t>PRECIO MEDIO RURAL PONDERADO ($/TON)</t>
  </si>
  <si>
    <t>VALOR DE LA PRODUCCION (MILES $)</t>
  </si>
  <si>
    <t>GRANTOTAL</t>
  </si>
  <si>
    <t>SUPERFICIE A COSECHAR (HA)</t>
  </si>
  <si>
    <t>AVANCE DE SIEMBRAS Y COSECHAS CICLO O.I. 2016/2017</t>
  </si>
  <si>
    <t>Superficie a Cosechar</t>
  </si>
  <si>
    <t>Alfalfa verde Riego</t>
  </si>
  <si>
    <t xml:space="preserve">Caña de azucar Riego </t>
  </si>
  <si>
    <t>Café cereza Temporal</t>
  </si>
  <si>
    <t>Caña de azucar Temporal</t>
  </si>
  <si>
    <t>GRAN TOTAL</t>
  </si>
  <si>
    <t>CIERRE PREELIMINAR 2016 DE SIEMBRAS Y COSECHAS PERENNES RIEGO</t>
  </si>
  <si>
    <t>CIERRE PREELIMINAR 2016 DE SIEMBRAS Y COSECHAS PERENNES TEMPORAL</t>
  </si>
  <si>
    <t xml:space="preserve">                                SECRETARÍA DE DESARROLLO AGROPECUARIO Y RECURSOS HIDRÁULICOS</t>
  </si>
  <si>
    <t xml:space="preserve">                                          SISTEMA NACIONAL DE INFORMACIÓN PARA EL DESARROLLO RURAL SUSTENTABLE</t>
  </si>
  <si>
    <t>ESTADO DE SAN LUIS POTOSI</t>
  </si>
  <si>
    <t>CICLO PRODUCTIVO</t>
  </si>
  <si>
    <t>SUPERFICIE PROGRAMADA  (SIEMBRA / PLANTADA) (HA)</t>
  </si>
  <si>
    <t>SUPERFICIE SEMBRADA / PLANTADA  (HA)</t>
  </si>
  <si>
    <t>SUPERFICIE A COSECHAR</t>
  </si>
  <si>
    <t>PRODUCCIÓN PROGRAMADA (TON)</t>
  </si>
  <si>
    <t>PRODUCCIÓN OBTENIDA</t>
  </si>
  <si>
    <t>VALOR PRODUCCIÓN (MILES $)</t>
  </si>
  <si>
    <t>COMENTARIOS</t>
  </si>
  <si>
    <t>*PERENNES 2016 / 2017</t>
  </si>
  <si>
    <t>Reporte  corresponde a cultivos Perennes año 2016 datos cierre preliminar.  Referente a Cultivos Perennes Especiales 2016 / 2017 (caña de azucar, café, alfalfa) 2016/2017, corresponde a informacion de  avance agricola (desglose pestaña perennes).</t>
  </si>
  <si>
    <t>OTOÑO INVIERNO 2016 / 2017</t>
  </si>
  <si>
    <t>Resumen: Riego + Temporal (R+T)</t>
  </si>
  <si>
    <t>Fuente: Red Agropecuaria Web / SAGARPA/ SIAP</t>
  </si>
  <si>
    <t xml:space="preserve"> </t>
  </si>
  <si>
    <t>* Perennes / Superficie plantada total (330,924), y superficie en producción (300,888 Ha.)</t>
  </si>
  <si>
    <t>REPORTE AL MES DE MARZO 2017</t>
  </si>
  <si>
    <t>CONSOLIDADO CULTIVOS P.V. 2016</t>
  </si>
  <si>
    <t>Reporte Superficie Siniestrada (Ha.) a Nivel municipal, Ciclo Primavera Verano 2016</t>
  </si>
  <si>
    <t>MODALIDAD</t>
  </si>
  <si>
    <t>SUPERFICIE (HA.)</t>
  </si>
  <si>
    <t>RIEGO</t>
  </si>
  <si>
    <t>TEMPORAL</t>
  </si>
  <si>
    <t xml:space="preserve">CICLO PRODUCTIVO: </t>
  </si>
  <si>
    <t>PRIMAVERA VERANO</t>
  </si>
  <si>
    <t>AÑO 2016</t>
  </si>
  <si>
    <t>TOTAL</t>
  </si>
  <si>
    <t>MODALIDAD:</t>
  </si>
  <si>
    <t>Municipio / Cultivo</t>
  </si>
  <si>
    <t>Moctezuma</t>
  </si>
  <si>
    <t>Venado</t>
  </si>
  <si>
    <t>Soledad de Graciano Sánchez</t>
  </si>
  <si>
    <t>Villa de Ramos</t>
  </si>
  <si>
    <t>Salinas</t>
  </si>
  <si>
    <t>Santo Domingo</t>
  </si>
  <si>
    <t>Villa de Arriaga</t>
  </si>
  <si>
    <t>Cedral</t>
  </si>
  <si>
    <t>Matehuala</t>
  </si>
  <si>
    <t>Villa de Guadalupe</t>
  </si>
  <si>
    <t>Charcas</t>
  </si>
  <si>
    <t>Mexquitic de Carmona</t>
  </si>
  <si>
    <t>Villa Hidalgo</t>
  </si>
  <si>
    <t>Vanegas</t>
  </si>
  <si>
    <t>Catorce</t>
  </si>
  <si>
    <t>Ahualulco</t>
  </si>
  <si>
    <t>Villa de Reyes</t>
  </si>
  <si>
    <t>Villa de Arista</t>
  </si>
  <si>
    <t>Santa María del Río</t>
  </si>
  <si>
    <t>Armadillo de Los Infante</t>
  </si>
  <si>
    <t>Zaragoza</t>
  </si>
  <si>
    <t>Villa de La Paz</t>
  </si>
  <si>
    <t>Cerro de San Pedro</t>
  </si>
  <si>
    <t>Tierra Nueva</t>
  </si>
  <si>
    <t>Guadalcázar</t>
  </si>
  <si>
    <t>Villa Juárez</t>
  </si>
  <si>
    <t>Ciudad del Maíz</t>
  </si>
  <si>
    <t>AVANCE  PERENNES 2016 / 2017  (CULTIVOS ESPECIALES)</t>
  </si>
  <si>
    <t>CONSOLIDADO CULTIVOS PERENNES 2016 / 2017</t>
  </si>
  <si>
    <t>AVANCE DE SIEMBRAS Y COSECHAS PERENNES 2016 / 2017</t>
  </si>
  <si>
    <t>SUPERFICIE PROGRAMADA A SEMBRAR (HA)</t>
  </si>
  <si>
    <t>CIERRE PRELIMINAR DE SIEMBRAS Y COSECHAS CICLO PV 2016  (AÑO AGRICOLA)</t>
  </si>
  <si>
    <t>CIERRE PRELIMINAR DE SIEMBRAS Y COSECHAS CICLO PV 2016  (AÑO AGRICOLA) RIEGO</t>
  </si>
  <si>
    <t>CIERRE PRELIMINAR DE SIEMBRAS Y COSECHAS CICLO PV 2016 (AÑO AGRICOLA) TEMPORAL</t>
  </si>
  <si>
    <t>SUPERFICIE SEMBRADA (HA)</t>
  </si>
  <si>
    <t>P.V. 2016 (Cierre Preliminar)</t>
  </si>
  <si>
    <t>Superficie cosechada  (ha)</t>
  </si>
  <si>
    <t>Superficie a cosechar (ha)</t>
  </si>
  <si>
    <t>Producción  programada (ton)</t>
  </si>
  <si>
    <t>Producción obtenida  (ton)</t>
  </si>
  <si>
    <t>Rendimiento  programado (ton/ha)</t>
  </si>
  <si>
    <t>Rendimiento obtenido  (ton)</t>
  </si>
  <si>
    <t>Riego</t>
  </si>
  <si>
    <t>HAS</t>
  </si>
  <si>
    <t>Municipio</t>
  </si>
  <si>
    <t>Rioverde</t>
  </si>
  <si>
    <t>Alaquines</t>
  </si>
  <si>
    <t>Cerritos</t>
  </si>
  <si>
    <t>Cárdenas</t>
  </si>
  <si>
    <t>Ebano</t>
  </si>
  <si>
    <t>El Naranjo</t>
  </si>
  <si>
    <t>Huehuetlán</t>
  </si>
  <si>
    <t>Lagunillas</t>
  </si>
  <si>
    <t>Matlapa</t>
  </si>
  <si>
    <t>Rayón</t>
  </si>
  <si>
    <t>Santa Catarina</t>
  </si>
  <si>
    <t>Tamuín</t>
  </si>
  <si>
    <t>CONSOLIDADO CULTIVOS O.I. 2016 / 2017</t>
  </si>
  <si>
    <t>Superficie sembrada  (ha)</t>
  </si>
  <si>
    <t>Superficie programada a sembrar (ha)</t>
  </si>
  <si>
    <t>Reporte Superficie Siniestrada (Ha.) a Nivel municipal, Ciclo Otoño Invierno 2016 / 2017</t>
  </si>
  <si>
    <t>Total O.I.  R+T =</t>
  </si>
  <si>
    <t>AVANCE DE SIEMBRAS Y COSECHAS CICLO O.I. RIEGO 2016 / 2017</t>
  </si>
  <si>
    <t>AVANCE DE SIEMBRAS Y COSECHAS CICLO O.I. TEMPORAL 2016 2017</t>
  </si>
  <si>
    <r>
      <t xml:space="preserve">Para el ciclo P.V.  2016, la superficie total  programada a sembrar (R+T) es de   480,967 Ha.,  se  reportan </t>
    </r>
    <r>
      <rPr>
        <b/>
        <sz val="10"/>
        <rFont val="Trebuchet MS"/>
        <family val="2"/>
      </rPr>
      <t xml:space="preserve"> 383,454 Ha. sembradas (80%),</t>
    </r>
    <r>
      <rPr>
        <sz val="10"/>
        <rFont val="Trebuchet MS"/>
        <family val="2"/>
      </rPr>
      <t xml:space="preserve"> de las cuales 51,445 Ha.  corresponden a la modalidad de riego con un 93% de avance de siembra y 332,009 Ha de temporal representando un 78%  avance de siembra en comparacion con lo programado.E</t>
    </r>
    <r>
      <rPr>
        <b/>
        <sz val="10"/>
        <rFont val="Trebuchet MS"/>
        <family val="2"/>
      </rPr>
      <t>n lo referente a superficie siniestrada se tiene reporte de  99,934 Ha., se anexa desglose.</t>
    </r>
    <r>
      <rPr>
        <sz val="10"/>
        <rFont val="Trebuchet MS"/>
        <family val="2"/>
      </rPr>
      <t xml:space="preserve"> </t>
    </r>
  </si>
  <si>
    <t xml:space="preserve">Para el Ciclo O.I. 2016 / 2017, de una superficie programada a sembrar de 69,505 Ha.,se cuenta con un avance de  siembra de  65,246 Ha., que representa un 94% de avance. </t>
  </si>
  <si>
    <t xml:space="preserve">                              SAN LUIS POTOSI</t>
  </si>
  <si>
    <t xml:space="preserve">              VALOR Y PRODUCCION PECUARIA AÑO  2016 </t>
  </si>
  <si>
    <r>
      <rPr>
        <b/>
        <vertAlign val="superscript"/>
        <sz val="10"/>
        <rFont val="Arial"/>
        <family val="2"/>
      </rPr>
      <t>/P</t>
    </r>
    <r>
      <rPr>
        <b/>
        <sz val="10"/>
        <rFont val="Arial"/>
        <family val="2"/>
      </rPr>
      <t xml:space="preserve"> Cifras preliminares</t>
    </r>
  </si>
  <si>
    <t>Producto/Especie</t>
  </si>
  <si>
    <t>Producción
(toneladas)</t>
  </si>
  <si>
    <t>Valor en canal 
(miles $)</t>
  </si>
  <si>
    <t>Carne en canal</t>
  </si>
  <si>
    <t>Bovino</t>
  </si>
  <si>
    <t>Porcino</t>
  </si>
  <si>
    <t>Ovino</t>
  </si>
  <si>
    <t>Caprino</t>
  </si>
  <si>
    <t>Ave</t>
  </si>
  <si>
    <t>Guajolote</t>
  </si>
  <si>
    <t>Subtotal</t>
  </si>
  <si>
    <t>Leche</t>
  </si>
  <si>
    <t>Otros productos</t>
  </si>
  <si>
    <t>Huevo para plato</t>
  </si>
  <si>
    <t>Miel</t>
  </si>
  <si>
    <t>Cera en greña</t>
  </si>
  <si>
    <t>Lana sucia</t>
  </si>
  <si>
    <t>Ave: Se refiere a pollo, gallina ligera y pesada que ha finalizado su ciclo productivo.</t>
  </si>
  <si>
    <t>Leche: Producción en miles de litros .</t>
  </si>
  <si>
    <t>Fuente: Servicio de Información Agroalimentaria y Pesquera (SIAP).</t>
  </si>
  <si>
    <t>RESUMEN DE AVANCE DE SIEMBRA Y COSECHAS AÑO  2016 / 2017 (R+T)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</si>
</sst>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0_ ;[Red]\-#,##0.00\ "/>
    <numFmt numFmtId="165" formatCode="_-* #,##0_-;\-* #,##0_-;_-* &quot;-&quot;??_-;_-@_-"/>
    <numFmt numFmtId="166" formatCode="#,##0_ ;[Red]\-#,##0\ "/>
    <numFmt numFmtId="167" formatCode="#,##0.0"/>
  </numFmts>
  <fonts count="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color rgb="FF333333"/>
      <name val="Arial"/>
      <family val="2"/>
    </font>
    <font>
      <sz val="8"/>
      <color rgb="FFFFFFFF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2"/>
      <name val="Trebuchet MS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name val="Trebuchet MS"/>
      <family val="2"/>
    </font>
    <font>
      <sz val="11"/>
      <color rgb="FFFF0000"/>
      <name val="Trebuchet MS"/>
      <family val="2"/>
    </font>
    <font>
      <b/>
      <sz val="11"/>
      <name val="Trebuchet MS"/>
      <family val="2"/>
    </font>
    <font>
      <b/>
      <sz val="9"/>
      <name val="Trebuchet MS"/>
      <family val="2"/>
    </font>
    <font>
      <sz val="10"/>
      <name val="Trebuchet MS"/>
      <family val="2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rgb="FF333333"/>
      <name val="Arial"/>
      <family val="2"/>
    </font>
    <font>
      <b/>
      <sz val="9"/>
      <color rgb="FFFFFFFF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theme="0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b/>
      <sz val="10"/>
      <name val="Trebuchet MS"/>
      <family val="2"/>
    </font>
    <font>
      <b/>
      <vertAlign val="superscript"/>
      <sz val="10"/>
      <name val="Arial"/>
      <family val="2"/>
    </font>
    <font>
      <b/>
      <sz val="11"/>
      <name val="Arial"/>
      <family val="2"/>
    </font>
    <font>
      <sz val="10"/>
      <color rgb="FF545454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E3E3E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DDDDDD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43" fontId="16" fillId="0" borderId="0" applyFont="0" applyFill="0" applyBorder="0" applyAlignment="0" applyProtection="0"/>
  </cellStyleXfs>
  <cellXfs count="315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10" fillId="0" borderId="0" xfId="1" applyFont="1" applyBorder="1" applyAlignment="1">
      <alignment wrapText="1"/>
    </xf>
    <xf numFmtId="0" fontId="9" fillId="0" borderId="0" xfId="1" applyFill="1" applyBorder="1"/>
    <xf numFmtId="0" fontId="9" fillId="0" borderId="0" xfId="1" applyBorder="1"/>
    <xf numFmtId="0" fontId="12" fillId="4" borderId="1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/>
    </xf>
    <xf numFmtId="3" fontId="2" fillId="5" borderId="4" xfId="0" applyNumberFormat="1" applyFont="1" applyFill="1" applyBorder="1" applyAlignment="1">
      <alignment horizontal="center" vertical="center" wrapText="1"/>
    </xf>
    <xf numFmtId="4" fontId="2" fillId="5" borderId="4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right" vertical="top" wrapText="1"/>
    </xf>
    <xf numFmtId="4" fontId="6" fillId="6" borderId="2" xfId="0" applyNumberFormat="1" applyFont="1" applyFill="1" applyBorder="1" applyAlignment="1">
      <alignment horizontal="righ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right" vertical="top" wrapText="1"/>
    </xf>
    <xf numFmtId="4" fontId="6" fillId="0" borderId="2" xfId="0" applyNumberFormat="1" applyFont="1" applyFill="1" applyBorder="1" applyAlignment="1">
      <alignment horizontal="right" vertical="top" wrapText="1"/>
    </xf>
    <xf numFmtId="0" fontId="0" fillId="0" borderId="0" xfId="0" applyFill="1"/>
    <xf numFmtId="0" fontId="0" fillId="0" borderId="2" xfId="0" applyFill="1" applyBorder="1"/>
    <xf numFmtId="0" fontId="0" fillId="7" borderId="0" xfId="0" applyFill="1"/>
    <xf numFmtId="0" fontId="7" fillId="0" borderId="0" xfId="0" applyFont="1" applyFill="1" applyBorder="1" applyAlignment="1">
      <alignment horizontal="left" vertical="top" wrapText="1"/>
    </xf>
    <xf numFmtId="4" fontId="7" fillId="0" borderId="0" xfId="0" applyNumberFormat="1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right" vertical="top" wrapText="1"/>
    </xf>
    <xf numFmtId="0" fontId="0" fillId="0" borderId="0" xfId="0" applyBorder="1" applyAlignment="1">
      <alignment vertical="center" wrapText="1"/>
    </xf>
    <xf numFmtId="0" fontId="0" fillId="6" borderId="2" xfId="0" applyFill="1" applyBorder="1"/>
    <xf numFmtId="0" fontId="6" fillId="2" borderId="2" xfId="0" applyFont="1" applyFill="1" applyBorder="1" applyAlignment="1">
      <alignment horizontal="right" vertical="top" wrapText="1"/>
    </xf>
    <xf numFmtId="4" fontId="6" fillId="2" borderId="2" xfId="0" applyNumberFormat="1" applyFont="1" applyFill="1" applyBorder="1" applyAlignment="1">
      <alignment horizontal="right" vertical="top" wrapText="1"/>
    </xf>
    <xf numFmtId="0" fontId="6" fillId="3" borderId="2" xfId="0" applyFont="1" applyFill="1" applyBorder="1" applyAlignment="1">
      <alignment horizontal="right" vertical="top" wrapText="1"/>
    </xf>
    <xf numFmtId="4" fontId="6" fillId="3" borderId="2" xfId="0" applyNumberFormat="1" applyFont="1" applyFill="1" applyBorder="1" applyAlignment="1">
      <alignment horizontal="right" vertical="top" wrapText="1"/>
    </xf>
    <xf numFmtId="0" fontId="6" fillId="8" borderId="2" xfId="0" applyFont="1" applyFill="1" applyBorder="1" applyAlignment="1">
      <alignment horizontal="left" vertical="top" wrapText="1"/>
    </xf>
    <xf numFmtId="0" fontId="6" fillId="8" borderId="2" xfId="0" applyFont="1" applyFill="1" applyBorder="1" applyAlignment="1">
      <alignment horizontal="right" vertical="top" wrapText="1"/>
    </xf>
    <xf numFmtId="4" fontId="6" fillId="8" borderId="2" xfId="0" applyNumberFormat="1" applyFont="1" applyFill="1" applyBorder="1" applyAlignment="1">
      <alignment horizontal="right" vertical="top" wrapText="1"/>
    </xf>
    <xf numFmtId="0" fontId="0" fillId="8" borderId="2" xfId="0" applyFill="1" applyBorder="1"/>
    <xf numFmtId="0" fontId="2" fillId="0" borderId="0" xfId="1" applyFont="1" applyBorder="1" applyAlignment="1">
      <alignment wrapText="1"/>
    </xf>
    <xf numFmtId="0" fontId="14" fillId="0" borderId="0" xfId="1" applyFont="1" applyBorder="1" applyAlignment="1">
      <alignment horizontal="left" wrapText="1"/>
    </xf>
    <xf numFmtId="0" fontId="14" fillId="0" borderId="0" xfId="1" applyFont="1" applyFill="1" applyBorder="1"/>
    <xf numFmtId="0" fontId="14" fillId="0" borderId="0" xfId="1" applyFont="1" applyBorder="1"/>
    <xf numFmtId="0" fontId="12" fillId="4" borderId="2" xfId="0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left" wrapText="1"/>
    </xf>
    <xf numFmtId="0" fontId="0" fillId="0" borderId="0" xfId="0" applyBorder="1"/>
    <xf numFmtId="0" fontId="0" fillId="0" borderId="0" xfId="0" applyFill="1" applyBorder="1"/>
    <xf numFmtId="0" fontId="13" fillId="0" borderId="0" xfId="0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64" fontId="12" fillId="0" borderId="0" xfId="0" applyNumberFormat="1" applyFont="1" applyFill="1" applyBorder="1" applyAlignment="1">
      <alignment vertical="center"/>
    </xf>
    <xf numFmtId="0" fontId="15" fillId="0" borderId="0" xfId="0" applyFont="1" applyFill="1"/>
    <xf numFmtId="0" fontId="15" fillId="0" borderId="0" xfId="0" applyFont="1" applyFill="1" applyBorder="1"/>
    <xf numFmtId="0" fontId="6" fillId="0" borderId="0" xfId="0" applyFont="1" applyFill="1" applyBorder="1" applyAlignment="1">
      <alignment horizontal="left" vertical="top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0" xfId="1" applyFont="1" applyBorder="1" applyAlignment="1">
      <alignment horizontal="left" wrapText="1"/>
    </xf>
    <xf numFmtId="0" fontId="0" fillId="0" borderId="0" xfId="0"/>
    <xf numFmtId="0" fontId="0" fillId="0" borderId="1" xfId="0" applyBorder="1"/>
    <xf numFmtId="0" fontId="0" fillId="0" borderId="5" xfId="0" applyBorder="1"/>
    <xf numFmtId="0" fontId="8" fillId="0" borderId="5" xfId="0" applyFont="1" applyBorder="1" applyAlignment="1"/>
    <xf numFmtId="0" fontId="17" fillId="0" borderId="5" xfId="0" applyFont="1" applyBorder="1" applyAlignment="1"/>
    <xf numFmtId="0" fontId="18" fillId="0" borderId="5" xfId="0" applyFont="1" applyBorder="1"/>
    <xf numFmtId="0" fontId="18" fillId="0" borderId="6" xfId="0" applyFont="1" applyBorder="1"/>
    <xf numFmtId="0" fontId="0" fillId="0" borderId="8" xfId="0" applyBorder="1"/>
    <xf numFmtId="0" fontId="1" fillId="0" borderId="0" xfId="0" applyFont="1" applyBorder="1" applyAlignment="1"/>
    <xf numFmtId="0" fontId="19" fillId="0" borderId="0" xfId="0" applyFont="1" applyBorder="1" applyAlignment="1"/>
    <xf numFmtId="0" fontId="18" fillId="0" borderId="0" xfId="0" applyFont="1" applyBorder="1"/>
    <xf numFmtId="0" fontId="18" fillId="0" borderId="9" xfId="0" applyFont="1" applyBorder="1"/>
    <xf numFmtId="0" fontId="20" fillId="0" borderId="0" xfId="0" applyFont="1" applyBorder="1"/>
    <xf numFmtId="0" fontId="21" fillId="0" borderId="8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2" fillId="0" borderId="0" xfId="0" applyFont="1" applyBorder="1"/>
    <xf numFmtId="0" fontId="23" fillId="0" borderId="0" xfId="0" applyFont="1" applyBorder="1"/>
    <xf numFmtId="0" fontId="24" fillId="0" borderId="0" xfId="0" applyFont="1" applyBorder="1"/>
    <xf numFmtId="0" fontId="23" fillId="0" borderId="9" xfId="0" applyFont="1" applyBorder="1"/>
    <xf numFmtId="0" fontId="19" fillId="7" borderId="14" xfId="0" applyFont="1" applyFill="1" applyBorder="1"/>
    <xf numFmtId="0" fontId="0" fillId="0" borderId="15" xfId="0" applyBorder="1"/>
    <xf numFmtId="0" fontId="18" fillId="0" borderId="15" xfId="0" applyFont="1" applyBorder="1"/>
    <xf numFmtId="0" fontId="18" fillId="0" borderId="16" xfId="0" applyFont="1" applyBorder="1"/>
    <xf numFmtId="0" fontId="26" fillId="9" borderId="17" xfId="1" applyFont="1" applyFill="1" applyBorder="1" applyAlignment="1">
      <alignment horizontal="center" vertical="center" wrapText="1"/>
    </xf>
    <xf numFmtId="0" fontId="26" fillId="9" borderId="18" xfId="1" applyFont="1" applyFill="1" applyBorder="1" applyAlignment="1">
      <alignment horizontal="center" vertical="center" wrapText="1"/>
    </xf>
    <xf numFmtId="0" fontId="25" fillId="9" borderId="19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5" fillId="0" borderId="10" xfId="0" applyFont="1" applyFill="1" applyBorder="1" applyAlignment="1">
      <alignment horizontal="center" wrapText="1"/>
    </xf>
    <xf numFmtId="165" fontId="25" fillId="0" borderId="20" xfId="2" applyNumberFormat="1" applyFont="1" applyFill="1" applyBorder="1" applyAlignment="1">
      <alignment horizontal="center" wrapText="1"/>
    </xf>
    <xf numFmtId="166" fontId="25" fillId="0" borderId="2" xfId="0" applyNumberFormat="1" applyFont="1" applyFill="1" applyBorder="1" applyAlignment="1">
      <alignment horizontal="center" wrapText="1"/>
    </xf>
    <xf numFmtId="165" fontId="25" fillId="0" borderId="2" xfId="0" applyNumberFormat="1" applyFont="1" applyFill="1" applyBorder="1" applyAlignment="1">
      <alignment horizontal="center" wrapText="1"/>
    </xf>
    <xf numFmtId="3" fontId="25" fillId="0" borderId="2" xfId="0" applyNumberFormat="1" applyFont="1" applyFill="1" applyBorder="1" applyAlignment="1">
      <alignment horizontal="center" wrapText="1"/>
    </xf>
    <xf numFmtId="0" fontId="27" fillId="10" borderId="11" xfId="0" applyFont="1" applyFill="1" applyBorder="1" applyAlignment="1">
      <alignment horizontal="justify" wrapText="1"/>
    </xf>
    <xf numFmtId="0" fontId="27" fillId="10" borderId="11" xfId="0" applyFont="1" applyFill="1" applyBorder="1" applyAlignment="1">
      <alignment horizontal="justify"/>
    </xf>
    <xf numFmtId="0" fontId="0" fillId="0" borderId="0" xfId="0" applyAlignment="1"/>
    <xf numFmtId="0" fontId="25" fillId="9" borderId="3" xfId="0" applyFont="1" applyFill="1" applyBorder="1" applyAlignment="1">
      <alignment horizontal="center"/>
    </xf>
    <xf numFmtId="0" fontId="25" fillId="9" borderId="4" xfId="0" applyFont="1" applyFill="1" applyBorder="1" applyAlignment="1">
      <alignment horizontal="center"/>
    </xf>
    <xf numFmtId="3" fontId="25" fillId="9" borderId="4" xfId="0" applyNumberFormat="1" applyFont="1" applyFill="1" applyBorder="1" applyAlignment="1">
      <alignment horizontal="center"/>
    </xf>
    <xf numFmtId="0" fontId="25" fillId="9" borderId="16" xfId="0" applyFont="1" applyFill="1" applyBorder="1" applyAlignment="1">
      <alignment horizontal="justify" wrapText="1"/>
    </xf>
    <xf numFmtId="0" fontId="1" fillId="0" borderId="0" xfId="0" applyFont="1"/>
    <xf numFmtId="0" fontId="28" fillId="0" borderId="0" xfId="0" applyFont="1"/>
    <xf numFmtId="0" fontId="22" fillId="0" borderId="0" xfId="0" applyFont="1"/>
    <xf numFmtId="0" fontId="29" fillId="0" borderId="0" xfId="0" applyFont="1"/>
    <xf numFmtId="0" fontId="5" fillId="4" borderId="2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12" fillId="4" borderId="11" xfId="1" applyFont="1" applyFill="1" applyBorder="1" applyAlignment="1">
      <alignment horizontal="center" vertical="center" wrapText="1"/>
    </xf>
    <xf numFmtId="0" fontId="30" fillId="8" borderId="2" xfId="0" applyFont="1" applyFill="1" applyBorder="1" applyAlignment="1">
      <alignment horizontal="left" vertical="top" wrapText="1"/>
    </xf>
    <xf numFmtId="0" fontId="30" fillId="0" borderId="2" xfId="0" applyFont="1" applyFill="1" applyBorder="1" applyAlignment="1">
      <alignment horizontal="left" vertical="top" wrapText="1"/>
    </xf>
    <xf numFmtId="0" fontId="31" fillId="4" borderId="2" xfId="0" applyFont="1" applyFill="1" applyBorder="1" applyAlignment="1">
      <alignment horizontal="left" vertical="top" wrapText="1"/>
    </xf>
    <xf numFmtId="4" fontId="31" fillId="4" borderId="2" xfId="0" applyNumberFormat="1" applyFont="1" applyFill="1" applyBorder="1" applyAlignment="1">
      <alignment horizontal="right" vertical="top" wrapText="1"/>
    </xf>
    <xf numFmtId="0" fontId="31" fillId="4" borderId="2" xfId="0" applyFont="1" applyFill="1" applyBorder="1" applyAlignment="1">
      <alignment horizontal="right" vertical="top" wrapText="1"/>
    </xf>
    <xf numFmtId="4" fontId="2" fillId="5" borderId="2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3" fontId="0" fillId="0" borderId="0" xfId="0" applyNumberFormat="1" applyBorder="1" applyAlignment="1">
      <alignment horizontal="left"/>
    </xf>
    <xf numFmtId="4" fontId="1" fillId="0" borderId="2" xfId="0" applyNumberFormat="1" applyFont="1" applyBorder="1" applyAlignment="1">
      <alignment horizontal="center"/>
    </xf>
    <xf numFmtId="0" fontId="33" fillId="11" borderId="22" xfId="0" applyFont="1" applyFill="1" applyBorder="1" applyAlignment="1">
      <alignment vertical="center" wrapText="1"/>
    </xf>
    <xf numFmtId="0" fontId="33" fillId="11" borderId="23" xfId="0" applyFont="1" applyFill="1" applyBorder="1" applyAlignment="1">
      <alignment horizontal="left" vertical="center" wrapText="1"/>
    </xf>
    <xf numFmtId="0" fontId="33" fillId="11" borderId="23" xfId="0" applyFont="1" applyFill="1" applyBorder="1" applyAlignment="1">
      <alignment vertical="center" wrapText="1"/>
    </xf>
    <xf numFmtId="0" fontId="33" fillId="11" borderId="24" xfId="0" applyFont="1" applyFill="1" applyBorder="1" applyAlignment="1">
      <alignment horizontal="left" vertical="center" wrapText="1"/>
    </xf>
    <xf numFmtId="0" fontId="1" fillId="10" borderId="2" xfId="0" applyFont="1" applyFill="1" applyBorder="1" applyAlignment="1">
      <alignment horizontal="center"/>
    </xf>
    <xf numFmtId="4" fontId="1" fillId="10" borderId="2" xfId="0" applyNumberFormat="1" applyFont="1" applyFill="1" applyBorder="1" applyAlignment="1">
      <alignment horizontal="center"/>
    </xf>
    <xf numFmtId="4" fontId="0" fillId="0" borderId="0" xfId="0" applyNumberFormat="1" applyBorder="1" applyAlignment="1">
      <alignment horizontal="left"/>
    </xf>
    <xf numFmtId="0" fontId="33" fillId="7" borderId="8" xfId="0" applyFont="1" applyFill="1" applyBorder="1" applyAlignment="1">
      <alignment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vertical="center" wrapText="1"/>
    </xf>
    <xf numFmtId="0" fontId="33" fillId="0" borderId="9" xfId="0" applyFont="1" applyFill="1" applyBorder="1" applyAlignment="1">
      <alignment horizontal="left" vertical="center" wrapText="1"/>
    </xf>
    <xf numFmtId="0" fontId="34" fillId="12" borderId="2" xfId="0" applyFont="1" applyFill="1" applyBorder="1" applyAlignment="1">
      <alignment horizontal="center" vertical="center" wrapText="1"/>
    </xf>
    <xf numFmtId="0" fontId="35" fillId="12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36" fillId="6" borderId="2" xfId="0" applyFont="1" applyFill="1" applyBorder="1" applyAlignment="1">
      <alignment horizontal="left" vertical="top" wrapText="1"/>
    </xf>
    <xf numFmtId="0" fontId="37" fillId="6" borderId="2" xfId="0" applyFont="1" applyFill="1" applyBorder="1" applyAlignment="1">
      <alignment horizontal="right" vertical="top" wrapText="1"/>
    </xf>
    <xf numFmtId="0" fontId="38" fillId="6" borderId="2" xfId="0" applyFont="1" applyFill="1" applyBorder="1" applyAlignment="1">
      <alignment horizontal="right" vertical="top" wrapText="1"/>
    </xf>
    <xf numFmtId="0" fontId="6" fillId="0" borderId="0" xfId="0" applyFont="1" applyFill="1" applyAlignment="1">
      <alignment horizontal="right" vertical="top" wrapText="1"/>
    </xf>
    <xf numFmtId="0" fontId="36" fillId="0" borderId="2" xfId="0" applyFont="1" applyFill="1" applyBorder="1" applyAlignment="1">
      <alignment horizontal="left" vertical="top" wrapText="1"/>
    </xf>
    <xf numFmtId="0" fontId="37" fillId="0" borderId="2" xfId="0" applyFont="1" applyFill="1" applyBorder="1" applyAlignment="1">
      <alignment horizontal="right" vertical="top" wrapText="1"/>
    </xf>
    <xf numFmtId="0" fontId="38" fillId="0" borderId="2" xfId="0" applyFont="1" applyFill="1" applyBorder="1" applyAlignment="1">
      <alignment horizontal="right" vertical="top" wrapText="1"/>
    </xf>
    <xf numFmtId="0" fontId="34" fillId="12" borderId="2" xfId="0" applyFont="1" applyFill="1" applyBorder="1" applyAlignment="1">
      <alignment horizontal="center" vertical="top" wrapText="1"/>
    </xf>
    <xf numFmtId="0" fontId="34" fillId="12" borderId="2" xfId="0" applyFont="1" applyFill="1" applyBorder="1" applyAlignment="1">
      <alignment horizontal="right" vertical="top" wrapText="1"/>
    </xf>
    <xf numFmtId="0" fontId="39" fillId="12" borderId="2" xfId="0" applyFont="1" applyFill="1" applyBorder="1" applyAlignment="1">
      <alignment horizontal="right" vertical="top" wrapText="1"/>
    </xf>
    <xf numFmtId="0" fontId="7" fillId="0" borderId="0" xfId="0" applyFont="1" applyFill="1" applyAlignment="1">
      <alignment horizontal="right" vertical="top" wrapText="1"/>
    </xf>
    <xf numFmtId="0" fontId="13" fillId="0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right" vertical="top" wrapText="1"/>
    </xf>
    <xf numFmtId="0" fontId="35" fillId="0" borderId="0" xfId="0" applyFont="1" applyFill="1" applyBorder="1" applyAlignment="1">
      <alignment horizontal="right" vertical="top" wrapText="1"/>
    </xf>
    <xf numFmtId="0" fontId="33" fillId="7" borderId="14" xfId="0" applyFont="1" applyFill="1" applyBorder="1" applyAlignment="1">
      <alignment vertical="center" wrapText="1"/>
    </xf>
    <xf numFmtId="0" fontId="33" fillId="0" borderId="15" xfId="0" applyFont="1" applyFill="1" applyBorder="1" applyAlignment="1">
      <alignment horizontal="left" vertical="center" wrapText="1"/>
    </xf>
    <xf numFmtId="0" fontId="33" fillId="0" borderId="15" xfId="0" applyFont="1" applyFill="1" applyBorder="1" applyAlignment="1">
      <alignment vertical="center" wrapText="1"/>
    </xf>
    <xf numFmtId="0" fontId="33" fillId="0" borderId="16" xfId="0" applyFont="1" applyFill="1" applyBorder="1" applyAlignment="1">
      <alignment horizontal="left" vertical="center" wrapText="1"/>
    </xf>
    <xf numFmtId="0" fontId="40" fillId="6" borderId="2" xfId="0" applyFont="1" applyFill="1" applyBorder="1" applyAlignment="1">
      <alignment horizontal="left" vertical="top" wrapText="1"/>
    </xf>
    <xf numFmtId="4" fontId="37" fillId="6" borderId="2" xfId="0" applyNumberFormat="1" applyFont="1" applyFill="1" applyBorder="1" applyAlignment="1">
      <alignment horizontal="right" vertical="top" wrapText="1"/>
    </xf>
    <xf numFmtId="3" fontId="38" fillId="2" borderId="2" xfId="0" applyNumberFormat="1" applyFont="1" applyFill="1" applyBorder="1" applyAlignment="1">
      <alignment horizontal="right" vertical="top" wrapText="1"/>
    </xf>
    <xf numFmtId="0" fontId="40" fillId="0" borderId="2" xfId="0" applyFont="1" applyFill="1" applyBorder="1" applyAlignment="1">
      <alignment horizontal="left" vertical="top" wrapText="1"/>
    </xf>
    <xf numFmtId="4" fontId="37" fillId="0" borderId="2" xfId="0" applyNumberFormat="1" applyFont="1" applyFill="1" applyBorder="1" applyAlignment="1">
      <alignment horizontal="right" vertical="top" wrapText="1"/>
    </xf>
    <xf numFmtId="3" fontId="38" fillId="0" borderId="2" xfId="0" applyNumberFormat="1" applyFont="1" applyFill="1" applyBorder="1" applyAlignment="1">
      <alignment horizontal="right" vertical="top" wrapText="1"/>
    </xf>
    <xf numFmtId="4" fontId="38" fillId="2" borderId="2" xfId="0" applyNumberFormat="1" applyFont="1" applyFill="1" applyBorder="1" applyAlignment="1">
      <alignment horizontal="right" vertical="top" wrapText="1"/>
    </xf>
    <xf numFmtId="0" fontId="38" fillId="2" borderId="2" xfId="0" applyFont="1" applyFill="1" applyBorder="1" applyAlignment="1">
      <alignment horizontal="right" vertical="top" wrapText="1"/>
    </xf>
    <xf numFmtId="0" fontId="34" fillId="12" borderId="2" xfId="0" applyFont="1" applyFill="1" applyBorder="1" applyAlignment="1">
      <alignment horizontal="left" vertical="top" wrapText="1"/>
    </xf>
    <xf numFmtId="4" fontId="34" fillId="12" borderId="2" xfId="0" applyNumberFormat="1" applyFont="1" applyFill="1" applyBorder="1" applyAlignment="1">
      <alignment horizontal="right" vertical="top" wrapText="1"/>
    </xf>
    <xf numFmtId="4" fontId="39" fillId="12" borderId="2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center" wrapText="1"/>
    </xf>
    <xf numFmtId="0" fontId="0" fillId="0" borderId="0" xfId="0"/>
    <xf numFmtId="4" fontId="7" fillId="0" borderId="0" xfId="0" applyNumberFormat="1" applyFont="1" applyFill="1" applyAlignment="1">
      <alignment horizontal="right" vertical="top" wrapText="1"/>
    </xf>
    <xf numFmtId="0" fontId="41" fillId="4" borderId="2" xfId="0" applyFont="1" applyFill="1" applyBorder="1" applyAlignment="1">
      <alignment horizontal="left" vertical="top" wrapText="1"/>
    </xf>
    <xf numFmtId="4" fontId="41" fillId="4" borderId="2" xfId="0" applyNumberFormat="1" applyFont="1" applyFill="1" applyBorder="1" applyAlignment="1">
      <alignment horizontal="right" vertical="top" wrapText="1"/>
    </xf>
    <xf numFmtId="0" fontId="41" fillId="4" borderId="2" xfId="0" applyFont="1" applyFill="1" applyBorder="1" applyAlignment="1">
      <alignment horizontal="right" vertical="top" wrapText="1"/>
    </xf>
    <xf numFmtId="0" fontId="13" fillId="7" borderId="0" xfId="0" applyFont="1" applyFill="1" applyBorder="1" applyAlignment="1">
      <alignment horizontal="center" vertical="center"/>
    </xf>
    <xf numFmtId="3" fontId="2" fillId="7" borderId="0" xfId="0" applyNumberFormat="1" applyFont="1" applyFill="1" applyBorder="1" applyAlignment="1">
      <alignment horizontal="center" vertical="center" wrapText="1"/>
    </xf>
    <xf numFmtId="4" fontId="2" fillId="7" borderId="0" xfId="0" applyNumberFormat="1" applyFont="1" applyFill="1" applyBorder="1" applyAlignment="1">
      <alignment horizontal="center" vertical="center" wrapText="1"/>
    </xf>
    <xf numFmtId="0" fontId="11" fillId="0" borderId="0" xfId="1" applyFont="1" applyBorder="1" applyAlignment="1">
      <alignment horizontal="center" wrapText="1"/>
    </xf>
    <xf numFmtId="17" fontId="2" fillId="0" borderId="9" xfId="1" applyNumberFormat="1" applyFont="1" applyBorder="1" applyAlignment="1">
      <alignment horizontal="center" wrapText="1"/>
    </xf>
    <xf numFmtId="0" fontId="6" fillId="7" borderId="2" xfId="0" applyFont="1" applyFill="1" applyBorder="1" applyAlignment="1">
      <alignment horizontal="right" vertical="top" wrapText="1"/>
    </xf>
    <xf numFmtId="3" fontId="31" fillId="4" borderId="2" xfId="0" applyNumberFormat="1" applyFont="1" applyFill="1" applyBorder="1" applyAlignment="1">
      <alignment horizontal="right" vertical="top" wrapText="1"/>
    </xf>
    <xf numFmtId="17" fontId="2" fillId="0" borderId="7" xfId="1" applyNumberFormat="1" applyFont="1" applyBorder="1" applyAlignment="1">
      <alignment horizontal="center" wrapText="1"/>
    </xf>
    <xf numFmtId="0" fontId="2" fillId="0" borderId="0" xfId="0" applyFont="1" applyBorder="1" applyAlignment="1">
      <alignment vertical="center" wrapText="1"/>
    </xf>
    <xf numFmtId="0" fontId="0" fillId="0" borderId="9" xfId="0" applyFill="1" applyBorder="1"/>
    <xf numFmtId="0" fontId="12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2" fillId="0" borderId="13" xfId="1" applyFont="1" applyBorder="1" applyAlignment="1">
      <alignment wrapText="1"/>
    </xf>
    <xf numFmtId="17" fontId="0" fillId="0" borderId="29" xfId="0" applyNumberFormat="1" applyBorder="1"/>
    <xf numFmtId="0" fontId="0" fillId="0" borderId="28" xfId="0" applyBorder="1"/>
    <xf numFmtId="0" fontId="37" fillId="8" borderId="2" xfId="0" applyFont="1" applyFill="1" applyBorder="1" applyAlignment="1">
      <alignment horizontal="right" vertical="top" wrapText="1"/>
    </xf>
    <xf numFmtId="4" fontId="37" fillId="8" borderId="2" xfId="0" applyNumberFormat="1" applyFont="1" applyFill="1" applyBorder="1" applyAlignment="1">
      <alignment horizontal="right" vertical="top" wrapText="1"/>
    </xf>
    <xf numFmtId="0" fontId="13" fillId="10" borderId="3" xfId="0" applyFont="1" applyFill="1" applyBorder="1" applyAlignment="1">
      <alignment vertical="center"/>
    </xf>
    <xf numFmtId="3" fontId="1" fillId="10" borderId="4" xfId="0" applyNumberFormat="1" applyFont="1" applyFill="1" applyBorder="1"/>
    <xf numFmtId="4" fontId="1" fillId="10" borderId="4" xfId="0" applyNumberFormat="1" applyFont="1" applyFill="1" applyBorder="1"/>
    <xf numFmtId="4" fontId="1" fillId="10" borderId="21" xfId="0" applyNumberFormat="1" applyFont="1" applyFill="1" applyBorder="1"/>
    <xf numFmtId="17" fontId="14" fillId="0" borderId="0" xfId="1" applyNumberFormat="1" applyFont="1" applyBorder="1" applyAlignment="1">
      <alignment horizontal="left" wrapText="1"/>
    </xf>
    <xf numFmtId="0" fontId="30" fillId="2" borderId="2" xfId="0" applyFont="1" applyFill="1" applyBorder="1" applyAlignment="1">
      <alignment horizontal="left" vertical="top" wrapText="1"/>
    </xf>
    <xf numFmtId="0" fontId="30" fillId="3" borderId="2" xfId="0" applyFont="1" applyFill="1" applyBorder="1" applyAlignment="1">
      <alignment horizontal="left" vertical="top" wrapText="1"/>
    </xf>
    <xf numFmtId="0" fontId="30" fillId="6" borderId="2" xfId="0" applyFont="1" applyFill="1" applyBorder="1" applyAlignment="1">
      <alignment horizontal="left" vertical="top" wrapText="1"/>
    </xf>
    <xf numFmtId="0" fontId="10" fillId="0" borderId="1" xfId="1" applyFont="1" applyBorder="1" applyAlignment="1">
      <alignment horizontal="center" wrapText="1"/>
    </xf>
    <xf numFmtId="0" fontId="10" fillId="0" borderId="5" xfId="1" applyFont="1" applyBorder="1" applyAlignment="1">
      <alignment horizontal="center" wrapText="1"/>
    </xf>
    <xf numFmtId="0" fontId="10" fillId="0" borderId="6" xfId="1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2" fillId="0" borderId="8" xfId="1" applyFont="1" applyBorder="1" applyAlignment="1">
      <alignment horizontal="left" wrapText="1"/>
    </xf>
    <xf numFmtId="0" fontId="2" fillId="0" borderId="0" xfId="1" applyFont="1" applyBorder="1" applyAlignment="1">
      <alignment horizontal="left" wrapText="1"/>
    </xf>
    <xf numFmtId="0" fontId="10" fillId="0" borderId="1" xfId="1" applyFont="1" applyBorder="1" applyAlignment="1">
      <alignment horizontal="center" vertical="top" wrapText="1"/>
    </xf>
    <xf numFmtId="0" fontId="10" fillId="0" borderId="5" xfId="1" applyFont="1" applyBorder="1" applyAlignment="1">
      <alignment horizontal="center" vertical="top" wrapText="1"/>
    </xf>
    <xf numFmtId="0" fontId="10" fillId="0" borderId="6" xfId="1" applyFont="1" applyBorder="1" applyAlignment="1">
      <alignment horizontal="center" vertical="top" wrapText="1"/>
    </xf>
    <xf numFmtId="0" fontId="0" fillId="0" borderId="0" xfId="0" applyAlignment="1">
      <alignment vertical="center" wrapText="1"/>
    </xf>
    <xf numFmtId="0" fontId="3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2" fillId="0" borderId="0" xfId="0" applyFont="1" applyBorder="1" applyAlignment="1">
      <alignment horizontal="center" vertical="center" wrapText="1"/>
    </xf>
    <xf numFmtId="167" fontId="32" fillId="0" borderId="0" xfId="0" applyNumberFormat="1" applyFont="1" applyAlignment="1">
      <alignment horizontal="center" vertical="center" wrapText="1"/>
    </xf>
    <xf numFmtId="4" fontId="32" fillId="0" borderId="0" xfId="0" applyNumberFormat="1" applyFont="1" applyAlignment="1">
      <alignment horizontal="center" vertical="center" wrapText="1"/>
    </xf>
    <xf numFmtId="4" fontId="32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3" fillId="0" borderId="25" xfId="1" applyFont="1" applyBorder="1" applyAlignment="1">
      <alignment horizontal="center" wrapText="1"/>
    </xf>
    <xf numFmtId="0" fontId="33" fillId="0" borderId="26" xfId="1" applyFont="1" applyBorder="1" applyAlignment="1">
      <alignment horizontal="center" wrapText="1"/>
    </xf>
    <xf numFmtId="0" fontId="33" fillId="0" borderId="20" xfId="1" applyFont="1" applyBorder="1" applyAlignment="1">
      <alignment horizontal="center" wrapText="1"/>
    </xf>
    <xf numFmtId="0" fontId="13" fillId="0" borderId="12" xfId="0" applyNumberFormat="1" applyFont="1" applyFill="1" applyBorder="1" applyAlignment="1" applyProtection="1">
      <alignment horizontal="left" vertical="center" wrapText="1"/>
    </xf>
    <xf numFmtId="0" fontId="10" fillId="0" borderId="27" xfId="1" applyFont="1" applyBorder="1" applyAlignment="1">
      <alignment horizontal="center" wrapText="1"/>
    </xf>
    <xf numFmtId="0" fontId="10" fillId="0" borderId="12" xfId="1" applyFont="1" applyBorder="1" applyAlignment="1">
      <alignment horizontal="center" wrapText="1"/>
    </xf>
    <xf numFmtId="0" fontId="10" fillId="0" borderId="28" xfId="1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8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 vertical="top" wrapText="1"/>
    </xf>
    <xf numFmtId="0" fontId="2" fillId="0" borderId="9" xfId="1" applyFont="1" applyBorder="1" applyAlignment="1">
      <alignment horizontal="center" vertical="top" wrapText="1"/>
    </xf>
    <xf numFmtId="3" fontId="25" fillId="0" borderId="20" xfId="0" applyNumberFormat="1" applyFont="1" applyFill="1" applyBorder="1" applyAlignment="1">
      <alignment horizontal="center" wrapText="1"/>
    </xf>
    <xf numFmtId="167" fontId="25" fillId="0" borderId="2" xfId="0" applyNumberFormat="1" applyFont="1" applyFill="1" applyBorder="1" applyAlignment="1">
      <alignment horizontal="center" wrapText="1"/>
    </xf>
    <xf numFmtId="165" fontId="25" fillId="0" borderId="2" xfId="2" applyNumberFormat="1" applyFont="1" applyFill="1" applyBorder="1" applyAlignment="1">
      <alignment wrapText="1"/>
    </xf>
    <xf numFmtId="3" fontId="25" fillId="0" borderId="2" xfId="0" applyNumberFormat="1" applyFont="1" applyFill="1" applyBorder="1" applyAlignment="1">
      <alignment wrapText="1"/>
    </xf>
    <xf numFmtId="4" fontId="6" fillId="7" borderId="2" xfId="0" applyNumberFormat="1" applyFont="1" applyFill="1" applyBorder="1" applyAlignment="1">
      <alignment horizontal="right" vertical="top" wrapText="1"/>
    </xf>
    <xf numFmtId="165" fontId="25" fillId="0" borderId="2" xfId="2" applyNumberFormat="1" applyFont="1" applyFill="1" applyBorder="1" applyAlignment="1">
      <alignment horizontal="right" wrapText="1"/>
    </xf>
    <xf numFmtId="165" fontId="25" fillId="0" borderId="2" xfId="0" applyNumberFormat="1" applyFont="1" applyFill="1" applyBorder="1" applyAlignment="1">
      <alignment horizontal="center"/>
    </xf>
    <xf numFmtId="0" fontId="37" fillId="13" borderId="2" xfId="0" applyFont="1" applyFill="1" applyBorder="1" applyAlignment="1">
      <alignment horizontal="right" vertical="top" wrapText="1"/>
    </xf>
    <xf numFmtId="3" fontId="37" fillId="13" borderId="2" xfId="0" applyNumberFormat="1" applyFont="1" applyFill="1" applyBorder="1" applyAlignment="1">
      <alignment horizontal="right" vertical="top" wrapText="1"/>
    </xf>
    <xf numFmtId="0" fontId="13" fillId="8" borderId="1" xfId="0" applyFont="1" applyFill="1" applyBorder="1" applyAlignment="1">
      <alignment horizontal="left" vertical="center" wrapText="1"/>
    </xf>
    <xf numFmtId="0" fontId="37" fillId="8" borderId="5" xfId="0" applyFont="1" applyFill="1" applyBorder="1" applyAlignment="1">
      <alignment horizontal="left" vertical="center" wrapText="1"/>
    </xf>
    <xf numFmtId="0" fontId="13" fillId="8" borderId="5" xfId="0" applyFont="1" applyFill="1" applyBorder="1" applyAlignment="1">
      <alignment horizontal="left" vertical="center" wrapText="1"/>
    </xf>
    <xf numFmtId="0" fontId="36" fillId="8" borderId="5" xfId="0" applyFont="1" applyFill="1" applyBorder="1" applyAlignment="1">
      <alignment horizontal="left" vertical="center" wrapText="1"/>
    </xf>
    <xf numFmtId="0" fontId="36" fillId="8" borderId="6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left"/>
    </xf>
    <xf numFmtId="0" fontId="13" fillId="8" borderId="8" xfId="0" applyFont="1" applyFill="1" applyBorder="1" applyAlignment="1">
      <alignment horizontal="left" vertical="center" wrapText="1"/>
    </xf>
    <xf numFmtId="0" fontId="37" fillId="8" borderId="0" xfId="0" applyFont="1" applyFill="1" applyBorder="1" applyAlignment="1">
      <alignment horizontal="left" vertical="center" wrapText="1"/>
    </xf>
    <xf numFmtId="0" fontId="13" fillId="8" borderId="0" xfId="0" applyFont="1" applyFill="1" applyBorder="1" applyAlignment="1">
      <alignment horizontal="left" vertical="center" wrapText="1"/>
    </xf>
    <xf numFmtId="0" fontId="36" fillId="8" borderId="9" xfId="0" applyFont="1" applyFill="1" applyBorder="1" applyAlignment="1">
      <alignment horizontal="left" vertical="center" wrapText="1"/>
    </xf>
    <xf numFmtId="0" fontId="13" fillId="8" borderId="14" xfId="0" applyFont="1" applyFill="1" applyBorder="1" applyAlignment="1">
      <alignment horizontal="left" vertical="center" wrapText="1"/>
    </xf>
    <xf numFmtId="0" fontId="37" fillId="8" borderId="15" xfId="0" applyFont="1" applyFill="1" applyBorder="1" applyAlignment="1">
      <alignment horizontal="left" vertical="center" wrapText="1"/>
    </xf>
    <xf numFmtId="0" fontId="13" fillId="8" borderId="15" xfId="0" applyFont="1" applyFill="1" applyBorder="1" applyAlignment="1">
      <alignment horizontal="left" vertical="center" wrapText="1"/>
    </xf>
    <xf numFmtId="0" fontId="36" fillId="8" borderId="15" xfId="0" applyFont="1" applyFill="1" applyBorder="1" applyAlignment="1">
      <alignment horizontal="left" vertical="center" wrapText="1"/>
    </xf>
    <xf numFmtId="0" fontId="36" fillId="8" borderId="16" xfId="0" applyFont="1" applyFill="1" applyBorder="1" applyAlignment="1">
      <alignment horizontal="left" vertical="center" wrapText="1"/>
    </xf>
    <xf numFmtId="0" fontId="42" fillId="0" borderId="0" xfId="0" applyFont="1" applyAlignment="1">
      <alignment horizontal="center" vertical="center" wrapText="1"/>
    </xf>
    <xf numFmtId="4" fontId="42" fillId="0" borderId="0" xfId="0" applyNumberFormat="1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/>
    <xf numFmtId="0" fontId="37" fillId="0" borderId="0" xfId="0" applyFont="1" applyFill="1" applyBorder="1" applyAlignment="1">
      <alignment horizontal="right" vertical="top" wrapText="1"/>
    </xf>
    <xf numFmtId="0" fontId="22" fillId="0" borderId="0" xfId="0" applyFont="1" applyFill="1"/>
    <xf numFmtId="0" fontId="34" fillId="13" borderId="2" xfId="0" applyFont="1" applyFill="1" applyBorder="1" applyAlignment="1">
      <alignment horizontal="center" vertical="center" wrapText="1"/>
    </xf>
    <xf numFmtId="0" fontId="43" fillId="0" borderId="2" xfId="0" applyFont="1" applyFill="1" applyBorder="1" applyAlignment="1">
      <alignment horizontal="right" vertical="top" wrapText="1"/>
    </xf>
    <xf numFmtId="0" fontId="43" fillId="13" borderId="2" xfId="0" applyFont="1" applyFill="1" applyBorder="1" applyAlignment="1">
      <alignment horizontal="left" vertical="top" wrapText="1"/>
    </xf>
    <xf numFmtId="0" fontId="43" fillId="13" borderId="2" xfId="0" applyFont="1" applyFill="1" applyBorder="1" applyAlignment="1">
      <alignment horizontal="right" vertical="top" wrapText="1"/>
    </xf>
    <xf numFmtId="0" fontId="43" fillId="6" borderId="2" xfId="0" applyFont="1" applyFill="1" applyBorder="1" applyAlignment="1">
      <alignment horizontal="right" vertical="top" wrapText="1"/>
    </xf>
    <xf numFmtId="0" fontId="44" fillId="6" borderId="2" xfId="0" applyFont="1" applyFill="1" applyBorder="1"/>
    <xf numFmtId="0" fontId="44" fillId="0" borderId="2" xfId="0" applyFont="1" applyFill="1" applyBorder="1"/>
    <xf numFmtId="0" fontId="34" fillId="0" borderId="2" xfId="0" applyFont="1" applyFill="1" applyBorder="1" applyAlignment="1">
      <alignment horizontal="left" vertical="top" wrapText="1"/>
    </xf>
    <xf numFmtId="0" fontId="34" fillId="6" borderId="2" xfId="0" applyFont="1" applyFill="1" applyBorder="1" applyAlignment="1">
      <alignment horizontal="left" vertical="top" wrapText="1"/>
    </xf>
    <xf numFmtId="0" fontId="13" fillId="13" borderId="2" xfId="0" applyFont="1" applyFill="1" applyBorder="1" applyAlignment="1">
      <alignment horizontal="left" vertical="top" wrapText="1"/>
    </xf>
    <xf numFmtId="0" fontId="34" fillId="0" borderId="2" xfId="0" applyFont="1" applyBorder="1" applyAlignment="1">
      <alignment horizontal="center" vertical="center" wrapText="1"/>
    </xf>
    <xf numFmtId="3" fontId="22" fillId="0" borderId="2" xfId="0" applyNumberFormat="1" applyFont="1" applyBorder="1" applyAlignment="1">
      <alignment horizontal="center"/>
    </xf>
    <xf numFmtId="3" fontId="42" fillId="0" borderId="0" xfId="0" applyNumberFormat="1" applyFont="1" applyAlignment="1">
      <alignment horizontal="left" vertical="center" wrapText="1"/>
    </xf>
    <xf numFmtId="17" fontId="14" fillId="0" borderId="9" xfId="1" applyNumberFormat="1" applyFont="1" applyBorder="1" applyAlignment="1">
      <alignment horizontal="left" wrapText="1"/>
    </xf>
    <xf numFmtId="3" fontId="2" fillId="10" borderId="4" xfId="0" applyNumberFormat="1" applyFont="1" applyFill="1" applyBorder="1" applyAlignment="1">
      <alignment horizontal="center" vertical="center" wrapText="1"/>
    </xf>
    <xf numFmtId="4" fontId="2" fillId="10" borderId="4" xfId="0" applyNumberFormat="1" applyFont="1" applyFill="1" applyBorder="1" applyAlignment="1">
      <alignment horizontal="center" vertical="center" wrapText="1"/>
    </xf>
    <xf numFmtId="4" fontId="2" fillId="10" borderId="21" xfId="0" applyNumberFormat="1" applyFont="1" applyFill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top" wrapText="1"/>
    </xf>
    <xf numFmtId="0" fontId="2" fillId="0" borderId="28" xfId="1" applyFont="1" applyBorder="1" applyAlignment="1">
      <alignment horizontal="center" vertical="top" wrapText="1"/>
    </xf>
    <xf numFmtId="0" fontId="0" fillId="0" borderId="13" xfId="0" applyBorder="1"/>
    <xf numFmtId="0" fontId="0" fillId="0" borderId="29" xfId="0" applyBorder="1"/>
    <xf numFmtId="43" fontId="31" fillId="4" borderId="2" xfId="2" applyFont="1" applyFill="1" applyBorder="1" applyAlignment="1">
      <alignment horizontal="right" vertical="top" wrapText="1"/>
    </xf>
    <xf numFmtId="3" fontId="25" fillId="0" borderId="20" xfId="0" applyNumberFormat="1" applyFont="1" applyFill="1" applyBorder="1" applyAlignment="1">
      <alignment horizontal="center"/>
    </xf>
    <xf numFmtId="166" fontId="25" fillId="0" borderId="2" xfId="0" applyNumberFormat="1" applyFont="1" applyFill="1" applyBorder="1" applyAlignment="1">
      <alignment horizontal="center"/>
    </xf>
    <xf numFmtId="165" fontId="25" fillId="0" borderId="2" xfId="2" applyNumberFormat="1" applyFont="1" applyFill="1" applyBorder="1" applyAlignment="1">
      <alignment horizontal="center"/>
    </xf>
    <xf numFmtId="0" fontId="1" fillId="0" borderId="1" xfId="0" applyFont="1" applyBorder="1"/>
    <xf numFmtId="0" fontId="0" fillId="0" borderId="6" xfId="0" applyBorder="1"/>
    <xf numFmtId="0" fontId="1" fillId="0" borderId="8" xfId="0" applyFont="1" applyBorder="1"/>
    <xf numFmtId="0" fontId="0" fillId="0" borderId="9" xfId="0" applyBorder="1"/>
    <xf numFmtId="0" fontId="36" fillId="0" borderId="8" xfId="0" applyFont="1" applyBorder="1" applyAlignment="1">
      <alignment vertical="center"/>
    </xf>
    <xf numFmtId="0" fontId="36" fillId="14" borderId="10" xfId="0" applyFont="1" applyFill="1" applyBorder="1" applyAlignment="1">
      <alignment horizontal="center" vertical="center" wrapText="1"/>
    </xf>
    <xf numFmtId="0" fontId="36" fillId="14" borderId="2" xfId="0" applyFont="1" applyFill="1" applyBorder="1" applyAlignment="1">
      <alignment horizontal="center" vertical="center" wrapText="1"/>
    </xf>
    <xf numFmtId="0" fontId="13" fillId="14" borderId="11" xfId="0" applyFont="1" applyFill="1" applyBorder="1" applyAlignment="1">
      <alignment horizontal="center" vertical="center" wrapText="1"/>
    </xf>
    <xf numFmtId="0" fontId="36" fillId="14" borderId="10" xfId="0" applyFont="1" applyFill="1" applyBorder="1" applyAlignment="1">
      <alignment horizontal="left" vertical="center" wrapText="1"/>
    </xf>
    <xf numFmtId="0" fontId="36" fillId="14" borderId="2" xfId="0" applyFont="1" applyFill="1" applyBorder="1" applyAlignment="1">
      <alignment horizontal="left" vertical="center" wrapText="1"/>
    </xf>
    <xf numFmtId="0" fontId="36" fillId="14" borderId="11" xfId="0" applyFont="1" applyFill="1" applyBorder="1" applyAlignment="1">
      <alignment horizontal="left" vertical="center" wrapText="1"/>
    </xf>
    <xf numFmtId="0" fontId="40" fillId="15" borderId="10" xfId="0" applyFont="1" applyFill="1" applyBorder="1" applyAlignment="1">
      <alignment vertical="top" wrapText="1"/>
    </xf>
    <xf numFmtId="3" fontId="40" fillId="15" borderId="2" xfId="0" applyNumberFormat="1" applyFont="1" applyFill="1" applyBorder="1" applyAlignment="1">
      <alignment horizontal="right" vertical="top" wrapText="1"/>
    </xf>
    <xf numFmtId="3" fontId="40" fillId="15" borderId="11" xfId="0" applyNumberFormat="1" applyFont="1" applyFill="1" applyBorder="1" applyAlignment="1">
      <alignment horizontal="right" vertical="top" wrapText="1"/>
    </xf>
    <xf numFmtId="0" fontId="40" fillId="3" borderId="10" xfId="0" applyFont="1" applyFill="1" applyBorder="1" applyAlignment="1">
      <alignment vertical="top" wrapText="1"/>
    </xf>
    <xf numFmtId="3" fontId="40" fillId="3" borderId="2" xfId="0" applyNumberFormat="1" applyFont="1" applyFill="1" applyBorder="1" applyAlignment="1">
      <alignment horizontal="right" vertical="top" wrapText="1"/>
    </xf>
    <xf numFmtId="3" fontId="40" fillId="3" borderId="11" xfId="0" applyNumberFormat="1" applyFont="1" applyFill="1" applyBorder="1" applyAlignment="1">
      <alignment horizontal="right" vertical="top" wrapText="1"/>
    </xf>
    <xf numFmtId="0" fontId="40" fillId="16" borderId="10" xfId="0" applyFont="1" applyFill="1" applyBorder="1" applyAlignment="1">
      <alignment horizontal="center" vertical="center" wrapText="1"/>
    </xf>
    <xf numFmtId="3" fontId="40" fillId="16" borderId="2" xfId="0" applyNumberFormat="1" applyFont="1" applyFill="1" applyBorder="1" applyAlignment="1">
      <alignment horizontal="right" vertical="center" wrapText="1"/>
    </xf>
    <xf numFmtId="3" fontId="40" fillId="16" borderId="11" xfId="0" applyNumberFormat="1" applyFont="1" applyFill="1" applyBorder="1" applyAlignment="1">
      <alignment horizontal="right" vertical="center" wrapText="1"/>
    </xf>
    <xf numFmtId="0" fontId="36" fillId="12" borderId="10" xfId="0" applyFont="1" applyFill="1" applyBorder="1" applyAlignment="1">
      <alignment horizontal="left" vertical="center" wrapText="1"/>
    </xf>
    <xf numFmtId="0" fontId="36" fillId="12" borderId="2" xfId="0" applyFont="1" applyFill="1" applyBorder="1" applyAlignment="1">
      <alignment horizontal="left" vertical="center" wrapText="1"/>
    </xf>
    <xf numFmtId="0" fontId="36" fillId="12" borderId="11" xfId="0" applyFont="1" applyFill="1" applyBorder="1" applyAlignment="1">
      <alignment horizontal="left" vertical="center" wrapText="1"/>
    </xf>
    <xf numFmtId="0" fontId="40" fillId="12" borderId="30" xfId="0" applyFont="1" applyFill="1" applyBorder="1" applyAlignment="1">
      <alignment horizontal="center" vertical="center" wrapText="1"/>
    </xf>
    <xf numFmtId="0" fontId="40" fillId="12" borderId="31" xfId="0" applyFont="1" applyFill="1" applyBorder="1" applyAlignment="1">
      <alignment vertical="top" wrapText="1"/>
    </xf>
    <xf numFmtId="3" fontId="40" fillId="12" borderId="32" xfId="0" applyNumberFormat="1" applyFont="1" applyFill="1" applyBorder="1" applyAlignment="1">
      <alignment horizontal="right" vertical="center" wrapText="1"/>
    </xf>
    <xf numFmtId="0" fontId="47" fillId="12" borderId="33" xfId="0" applyFont="1" applyFill="1" applyBorder="1" applyAlignment="1">
      <alignment horizontal="center" vertical="center" wrapText="1"/>
    </xf>
    <xf numFmtId="0" fontId="47" fillId="12" borderId="34" xfId="0" applyFont="1" applyFill="1" applyBorder="1" applyAlignment="1">
      <alignment horizontal="center" vertical="center" wrapText="1"/>
    </xf>
    <xf numFmtId="3" fontId="47" fillId="12" borderId="35" xfId="0" applyNumberFormat="1" applyFont="1" applyFill="1" applyBorder="1" applyAlignment="1">
      <alignment horizontal="right" vertical="center" wrapText="1"/>
    </xf>
    <xf numFmtId="0" fontId="36" fillId="0" borderId="14" xfId="0" applyFont="1" applyBorder="1" applyAlignment="1">
      <alignment vertical="center"/>
    </xf>
    <xf numFmtId="0" fontId="0" fillId="0" borderId="16" xfId="0" applyBorder="1"/>
    <xf numFmtId="0" fontId="48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17" fontId="0" fillId="0" borderId="0" xfId="0" applyNumberFormat="1"/>
    <xf numFmtId="17" fontId="25" fillId="0" borderId="0" xfId="0" applyNumberFormat="1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3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K14"/>
  <sheetViews>
    <sheetView topLeftCell="A7" workbookViewId="0">
      <selection activeCell="E8" sqref="E8:G8"/>
    </sheetView>
  </sheetViews>
  <sheetFormatPr baseColWidth="10" defaultRowHeight="15" x14ac:dyDescent="0.25"/>
  <cols>
    <col min="1" max="1" width="3.85546875" style="53" customWidth="1"/>
    <col min="2" max="2" width="20.5703125" style="53" customWidth="1"/>
    <col min="3" max="3" width="14.28515625" style="53" customWidth="1"/>
    <col min="4" max="4" width="10.85546875" style="53" customWidth="1"/>
    <col min="5" max="5" width="11.7109375" style="53" customWidth="1"/>
    <col min="6" max="6" width="11.42578125" style="53"/>
    <col min="7" max="7" width="10.42578125" style="53" customWidth="1"/>
    <col min="8" max="8" width="13.5703125" style="53" customWidth="1"/>
    <col min="9" max="9" width="13.28515625" style="53" customWidth="1"/>
    <col min="10" max="10" width="14.140625" style="53" customWidth="1"/>
    <col min="11" max="11" width="71.85546875" style="53" customWidth="1"/>
    <col min="12" max="16384" width="11.42578125" style="53"/>
  </cols>
  <sheetData>
    <row r="1" spans="2:11" ht="15.75" thickBot="1" x14ac:dyDescent="0.3"/>
    <row r="2" spans="2:11" ht="18" x14ac:dyDescent="0.35">
      <c r="B2" s="56"/>
      <c r="C2" s="57"/>
      <c r="D2" s="58"/>
      <c r="E2" s="58" t="s">
        <v>130</v>
      </c>
      <c r="F2" s="59"/>
      <c r="G2" s="59"/>
      <c r="H2" s="59"/>
      <c r="I2" s="59"/>
      <c r="J2" s="60"/>
      <c r="K2" s="61"/>
    </row>
    <row r="3" spans="2:11" ht="16.5" x14ac:dyDescent="0.3">
      <c r="B3" s="62"/>
      <c r="C3" s="40"/>
      <c r="D3" s="63"/>
      <c r="E3" s="63" t="s">
        <v>131</v>
      </c>
      <c r="F3" s="64"/>
      <c r="G3" s="64"/>
      <c r="H3" s="65"/>
      <c r="I3" s="64"/>
      <c r="J3" s="65"/>
      <c r="K3" s="66"/>
    </row>
    <row r="4" spans="2:11" ht="18" x14ac:dyDescent="0.35">
      <c r="B4" s="62"/>
      <c r="C4" s="40"/>
      <c r="D4" s="40"/>
      <c r="E4" s="40"/>
      <c r="F4" s="67" t="s">
        <v>250</v>
      </c>
      <c r="G4" s="65"/>
      <c r="H4" s="64"/>
      <c r="I4" s="65"/>
      <c r="J4" s="65"/>
      <c r="K4" s="66"/>
    </row>
    <row r="5" spans="2:11" ht="16.5" x14ac:dyDescent="0.3">
      <c r="B5" s="68"/>
      <c r="C5" s="69"/>
      <c r="D5" s="70"/>
      <c r="E5" s="70"/>
      <c r="F5" s="71"/>
      <c r="G5" s="71"/>
      <c r="H5" s="71"/>
      <c r="I5" s="314" t="s">
        <v>148</v>
      </c>
      <c r="J5" s="72"/>
      <c r="K5" s="73"/>
    </row>
    <row r="6" spans="2:11" ht="17.25" thickBot="1" x14ac:dyDescent="0.35">
      <c r="B6" s="74" t="s">
        <v>132</v>
      </c>
      <c r="C6" s="75"/>
      <c r="D6" s="75"/>
      <c r="E6" s="75"/>
      <c r="F6" s="76"/>
      <c r="G6" s="76"/>
      <c r="H6" s="76"/>
      <c r="I6" s="76"/>
      <c r="J6" s="76"/>
      <c r="K6" s="77"/>
    </row>
    <row r="7" spans="2:11" s="81" customFormat="1" ht="75" x14ac:dyDescent="0.25">
      <c r="B7" s="78" t="s">
        <v>133</v>
      </c>
      <c r="C7" s="79" t="s">
        <v>134</v>
      </c>
      <c r="D7" s="79" t="s">
        <v>135</v>
      </c>
      <c r="E7" s="79" t="s">
        <v>111</v>
      </c>
      <c r="F7" s="79" t="s">
        <v>112</v>
      </c>
      <c r="G7" s="79" t="s">
        <v>136</v>
      </c>
      <c r="H7" s="79" t="s">
        <v>137</v>
      </c>
      <c r="I7" s="79" t="s">
        <v>138</v>
      </c>
      <c r="J7" s="79" t="s">
        <v>139</v>
      </c>
      <c r="K7" s="80" t="s">
        <v>140</v>
      </c>
    </row>
    <row r="8" spans="2:11" s="81" customFormat="1" ht="94.5" customHeight="1" x14ac:dyDescent="0.3">
      <c r="B8" s="82" t="s">
        <v>196</v>
      </c>
      <c r="C8" s="83">
        <v>480967</v>
      </c>
      <c r="D8" s="84">
        <v>383454</v>
      </c>
      <c r="E8" s="84">
        <v>283520</v>
      </c>
      <c r="F8" s="84">
        <v>99934</v>
      </c>
      <c r="G8" s="85">
        <f>D8-E8-F8</f>
        <v>0</v>
      </c>
      <c r="H8" s="84">
        <v>1160661</v>
      </c>
      <c r="I8" s="86">
        <v>936981</v>
      </c>
      <c r="J8" s="86">
        <v>7055325</v>
      </c>
      <c r="K8" s="87" t="s">
        <v>225</v>
      </c>
    </row>
    <row r="9" spans="2:11" s="81" customFormat="1" ht="63" customHeight="1" x14ac:dyDescent="0.3">
      <c r="B9" s="82" t="s">
        <v>141</v>
      </c>
      <c r="C9" s="223">
        <v>330924</v>
      </c>
      <c r="D9" s="86">
        <v>300888</v>
      </c>
      <c r="E9" s="228">
        <v>279429</v>
      </c>
      <c r="F9" s="224">
        <v>7.5</v>
      </c>
      <c r="G9" s="229">
        <f t="shared" ref="G9:G10" si="0">D9-E9-F9</f>
        <v>21451.5</v>
      </c>
      <c r="H9" s="86">
        <v>9622626</v>
      </c>
      <c r="I9" s="225">
        <v>7730404</v>
      </c>
      <c r="J9" s="226">
        <v>5654044</v>
      </c>
      <c r="K9" s="87" t="s">
        <v>142</v>
      </c>
    </row>
    <row r="10" spans="2:11" s="89" customFormat="1" ht="44.25" customHeight="1" x14ac:dyDescent="0.3">
      <c r="B10" s="82" t="s">
        <v>143</v>
      </c>
      <c r="C10" s="277">
        <v>69505</v>
      </c>
      <c r="D10" s="278">
        <v>65246</v>
      </c>
      <c r="E10" s="278">
        <v>12774</v>
      </c>
      <c r="F10" s="278">
        <v>1895</v>
      </c>
      <c r="G10" s="229">
        <f t="shared" si="0"/>
        <v>50577</v>
      </c>
      <c r="H10" s="278">
        <v>362130</v>
      </c>
      <c r="I10" s="279">
        <v>69868</v>
      </c>
      <c r="J10" s="279">
        <v>253837</v>
      </c>
      <c r="K10" s="88" t="s">
        <v>226</v>
      </c>
    </row>
    <row r="11" spans="2:11" ht="17.25" thickBot="1" x14ac:dyDescent="0.35">
      <c r="B11" s="90" t="s">
        <v>59</v>
      </c>
      <c r="C11" s="91"/>
      <c r="D11" s="92">
        <f t="shared" ref="D11:J11" si="1">SUM(D8:D10)</f>
        <v>749588</v>
      </c>
      <c r="E11" s="92">
        <f t="shared" si="1"/>
        <v>575723</v>
      </c>
      <c r="F11" s="92">
        <f t="shared" si="1"/>
        <v>101836.5</v>
      </c>
      <c r="G11" s="92">
        <f t="shared" si="1"/>
        <v>72028.5</v>
      </c>
      <c r="H11" s="92">
        <f t="shared" si="1"/>
        <v>11145417</v>
      </c>
      <c r="I11" s="92">
        <f t="shared" si="1"/>
        <v>8737253</v>
      </c>
      <c r="J11" s="92">
        <f t="shared" si="1"/>
        <v>12963206</v>
      </c>
      <c r="K11" s="93"/>
    </row>
    <row r="12" spans="2:11" x14ac:dyDescent="0.25">
      <c r="B12" s="94" t="s">
        <v>144</v>
      </c>
    </row>
    <row r="13" spans="2:11" x14ac:dyDescent="0.25">
      <c r="B13" s="95" t="s">
        <v>145</v>
      </c>
      <c r="K13" s="53" t="s">
        <v>146</v>
      </c>
    </row>
    <row r="14" spans="2:11" x14ac:dyDescent="0.25">
      <c r="B14" s="96" t="s">
        <v>147</v>
      </c>
      <c r="K14" s="9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N82"/>
  <sheetViews>
    <sheetView workbookViewId="0">
      <selection activeCell="B82" sqref="B82"/>
    </sheetView>
  </sheetViews>
  <sheetFormatPr baseColWidth="10" defaultRowHeight="15" x14ac:dyDescent="0.25"/>
  <cols>
    <col min="1" max="1" width="5.5703125" style="55" customWidth="1"/>
    <col min="2" max="2" width="12.7109375" style="55" customWidth="1"/>
    <col min="3" max="3" width="14.42578125" style="55" customWidth="1"/>
    <col min="4" max="16384" width="11.42578125" style="55"/>
  </cols>
  <sheetData>
    <row r="1" spans="2:12" ht="15.75" thickBot="1" x14ac:dyDescent="0.3"/>
    <row r="2" spans="2:12" ht="15.75" x14ac:dyDescent="0.25">
      <c r="B2" s="191" t="s">
        <v>108</v>
      </c>
      <c r="C2" s="192"/>
      <c r="D2" s="192"/>
      <c r="E2" s="192"/>
      <c r="F2" s="192"/>
      <c r="G2" s="192"/>
      <c r="H2" s="192"/>
      <c r="I2" s="192"/>
      <c r="J2" s="192"/>
      <c r="K2" s="192"/>
      <c r="L2" s="193"/>
    </row>
    <row r="3" spans="2:12" ht="15.75" x14ac:dyDescent="0.25">
      <c r="B3" s="194" t="s">
        <v>109</v>
      </c>
      <c r="C3" s="195"/>
      <c r="D3" s="195"/>
      <c r="E3" s="195"/>
      <c r="F3" s="195"/>
      <c r="G3" s="195"/>
      <c r="H3" s="195"/>
      <c r="I3" s="195"/>
      <c r="J3" s="195"/>
      <c r="K3" s="195"/>
      <c r="L3" s="196"/>
    </row>
    <row r="4" spans="2:12" ht="15.75" x14ac:dyDescent="0.25">
      <c r="B4" s="194" t="s">
        <v>192</v>
      </c>
      <c r="C4" s="195"/>
      <c r="D4" s="195"/>
      <c r="E4" s="195"/>
      <c r="F4" s="195"/>
      <c r="G4" s="195"/>
      <c r="H4" s="195"/>
      <c r="I4" s="195"/>
      <c r="J4" s="195"/>
      <c r="K4" s="195"/>
      <c r="L4" s="196"/>
    </row>
    <row r="5" spans="2:12" ht="27" thickBot="1" x14ac:dyDescent="0.3">
      <c r="B5" s="197" t="s">
        <v>110</v>
      </c>
      <c r="C5" s="198"/>
      <c r="D5" s="5" t="s">
        <v>3</v>
      </c>
      <c r="E5" s="166">
        <v>2016</v>
      </c>
      <c r="F5" s="6"/>
      <c r="G5" s="7"/>
      <c r="H5" s="7"/>
      <c r="I5" s="7"/>
      <c r="J5" s="7"/>
      <c r="K5" s="5"/>
      <c r="L5" s="167">
        <v>42795</v>
      </c>
    </row>
    <row r="6" spans="2:12" ht="45" x14ac:dyDescent="0.25">
      <c r="B6" s="8" t="s">
        <v>149</v>
      </c>
      <c r="C6" s="38" t="s">
        <v>191</v>
      </c>
      <c r="D6" s="38" t="s">
        <v>195</v>
      </c>
      <c r="E6" s="38" t="s">
        <v>111</v>
      </c>
      <c r="F6" s="38" t="s">
        <v>112</v>
      </c>
      <c r="G6" s="38" t="s">
        <v>113</v>
      </c>
      <c r="H6" s="38" t="s">
        <v>114</v>
      </c>
      <c r="I6" s="38" t="s">
        <v>115</v>
      </c>
      <c r="J6" s="38" t="s">
        <v>116</v>
      </c>
      <c r="K6" s="38" t="s">
        <v>117</v>
      </c>
      <c r="L6" s="100" t="s">
        <v>118</v>
      </c>
    </row>
    <row r="7" spans="2:12" ht="15.75" thickBot="1" x14ac:dyDescent="0.3">
      <c r="B7" s="9" t="s">
        <v>119</v>
      </c>
      <c r="C7" s="10">
        <f t="shared" ref="C7:L7" si="0">C60+C80</f>
        <v>480967</v>
      </c>
      <c r="D7" s="11">
        <f t="shared" si="0"/>
        <v>383454.49</v>
      </c>
      <c r="E7" s="11">
        <f t="shared" si="0"/>
        <v>283520.99</v>
      </c>
      <c r="F7" s="11">
        <f t="shared" si="0"/>
        <v>99933.5</v>
      </c>
      <c r="G7" s="10">
        <f t="shared" si="0"/>
        <v>0</v>
      </c>
      <c r="H7" s="11">
        <f t="shared" si="0"/>
        <v>1160661.3400000001</v>
      </c>
      <c r="I7" s="11">
        <f t="shared" si="0"/>
        <v>936981.57000000007</v>
      </c>
      <c r="J7" s="10">
        <f t="shared" si="0"/>
        <v>0</v>
      </c>
      <c r="K7" s="10">
        <f t="shared" si="0"/>
        <v>0</v>
      </c>
      <c r="L7" s="106">
        <f t="shared" si="0"/>
        <v>7055324.8700000001</v>
      </c>
    </row>
    <row r="8" spans="2:12" x14ac:dyDescent="0.25">
      <c r="B8" s="163"/>
      <c r="C8" s="164"/>
      <c r="D8" s="165"/>
      <c r="E8" s="165"/>
      <c r="F8" s="165"/>
      <c r="G8" s="164"/>
      <c r="H8" s="165"/>
      <c r="I8" s="165"/>
      <c r="J8" s="164"/>
      <c r="K8" s="164"/>
      <c r="L8" s="165"/>
    </row>
    <row r="9" spans="2:12" ht="15.75" thickBot="1" x14ac:dyDescent="0.3">
      <c r="B9" s="3"/>
      <c r="C9" s="4"/>
      <c r="D9" s="159"/>
      <c r="E9" s="159"/>
      <c r="F9" s="159"/>
      <c r="G9" s="17"/>
      <c r="H9" s="17"/>
      <c r="I9" s="159"/>
      <c r="J9" s="17"/>
      <c r="K9" s="138"/>
      <c r="L9" s="159"/>
    </row>
    <row r="10" spans="2:12" x14ac:dyDescent="0.25">
      <c r="B10" s="199" t="s">
        <v>193</v>
      </c>
      <c r="C10" s="200"/>
      <c r="D10" s="200"/>
      <c r="E10" s="200"/>
      <c r="F10" s="200"/>
      <c r="G10" s="200"/>
      <c r="H10" s="200"/>
      <c r="I10" s="200"/>
      <c r="J10" s="200"/>
      <c r="K10" s="200"/>
      <c r="L10" s="201"/>
    </row>
    <row r="11" spans="2:12" ht="45" x14ac:dyDescent="0.25">
      <c r="B11" s="98" t="s">
        <v>10</v>
      </c>
      <c r="C11" s="38" t="s">
        <v>191</v>
      </c>
      <c r="D11" s="38" t="s">
        <v>195</v>
      </c>
      <c r="E11" s="38" t="s">
        <v>111</v>
      </c>
      <c r="F11" s="38" t="s">
        <v>112</v>
      </c>
      <c r="G11" s="98" t="s">
        <v>120</v>
      </c>
      <c r="H11" s="38" t="s">
        <v>114</v>
      </c>
      <c r="I11" s="38" t="s">
        <v>115</v>
      </c>
      <c r="J11" s="38" t="s">
        <v>116</v>
      </c>
      <c r="K11" s="38" t="s">
        <v>117</v>
      </c>
      <c r="L11" s="38" t="s">
        <v>118</v>
      </c>
    </row>
    <row r="12" spans="2:12" x14ac:dyDescent="0.25">
      <c r="B12" s="29" t="s">
        <v>14</v>
      </c>
      <c r="C12" s="30">
        <v>30</v>
      </c>
      <c r="D12" s="30">
        <v>31</v>
      </c>
      <c r="E12" s="30">
        <v>29.5</v>
      </c>
      <c r="F12" s="30">
        <v>1.5</v>
      </c>
      <c r="G12" s="30">
        <f>D12-E12-F12</f>
        <v>0</v>
      </c>
      <c r="H12" s="30">
        <v>196.25</v>
      </c>
      <c r="I12" s="30">
        <v>183.79</v>
      </c>
      <c r="J12" s="30">
        <v>6.23</v>
      </c>
      <c r="K12" s="31">
        <v>5322.49</v>
      </c>
      <c r="L12" s="30">
        <v>978.22</v>
      </c>
    </row>
    <row r="13" spans="2:12" s="17" customFormat="1" x14ac:dyDescent="0.25">
      <c r="B13" s="14" t="s">
        <v>15</v>
      </c>
      <c r="C13" s="15">
        <v>35</v>
      </c>
      <c r="D13" s="15">
        <v>35</v>
      </c>
      <c r="E13" s="15">
        <v>35</v>
      </c>
      <c r="F13" s="15">
        <v>0</v>
      </c>
      <c r="G13" s="168">
        <f t="shared" ref="G13:G59" si="1">D13-E13-F13</f>
        <v>0</v>
      </c>
      <c r="H13" s="15">
        <v>263</v>
      </c>
      <c r="I13" s="15">
        <v>245.8</v>
      </c>
      <c r="J13" s="15">
        <v>7.0229999999999997</v>
      </c>
      <c r="K13" s="16">
        <v>13816.44</v>
      </c>
      <c r="L13" s="16">
        <v>3396.08</v>
      </c>
    </row>
    <row r="14" spans="2:12" x14ac:dyDescent="0.25">
      <c r="B14" s="29" t="s">
        <v>16</v>
      </c>
      <c r="C14" s="30">
        <v>8</v>
      </c>
      <c r="D14" s="30">
        <v>12</v>
      </c>
      <c r="E14" s="30">
        <v>12</v>
      </c>
      <c r="F14" s="30">
        <v>0</v>
      </c>
      <c r="G14" s="30">
        <f t="shared" si="1"/>
        <v>0</v>
      </c>
      <c r="H14" s="30">
        <v>208</v>
      </c>
      <c r="I14" s="30">
        <v>359</v>
      </c>
      <c r="J14" s="30">
        <v>29.917000000000002</v>
      </c>
      <c r="K14" s="31">
        <v>4993.46</v>
      </c>
      <c r="L14" s="31">
        <v>1792.65</v>
      </c>
    </row>
    <row r="15" spans="2:12" s="17" customFormat="1" ht="22.5" x14ac:dyDescent="0.25">
      <c r="B15" s="14" t="s">
        <v>17</v>
      </c>
      <c r="C15" s="15">
        <v>875</v>
      </c>
      <c r="D15" s="15">
        <v>731</v>
      </c>
      <c r="E15" s="15">
        <v>731</v>
      </c>
      <c r="F15" s="15">
        <v>0</v>
      </c>
      <c r="G15" s="168">
        <f t="shared" si="1"/>
        <v>0</v>
      </c>
      <c r="H15" s="16">
        <v>14637</v>
      </c>
      <c r="I15" s="16">
        <v>12427.9</v>
      </c>
      <c r="J15" s="15">
        <v>17.001000000000001</v>
      </c>
      <c r="K15" s="15">
        <v>464.47</v>
      </c>
      <c r="L15" s="16">
        <v>5772.38</v>
      </c>
    </row>
    <row r="16" spans="2:12" x14ac:dyDescent="0.25">
      <c r="B16" s="29" t="s">
        <v>62</v>
      </c>
      <c r="C16" s="30">
        <v>12</v>
      </c>
      <c r="D16" s="32"/>
      <c r="E16" s="32"/>
      <c r="F16" s="32"/>
      <c r="G16" s="30">
        <f t="shared" si="1"/>
        <v>0</v>
      </c>
      <c r="H16" s="30">
        <v>12</v>
      </c>
      <c r="I16" s="32"/>
      <c r="J16" s="32"/>
      <c r="K16" s="32"/>
      <c r="L16" s="32"/>
    </row>
    <row r="17" spans="2:12" s="17" customFormat="1" x14ac:dyDescent="0.25">
      <c r="B17" s="14" t="s">
        <v>18</v>
      </c>
      <c r="C17" s="15"/>
      <c r="D17" s="15">
        <v>12</v>
      </c>
      <c r="E17" s="15">
        <v>12</v>
      </c>
      <c r="F17" s="15">
        <v>0</v>
      </c>
      <c r="G17" s="168">
        <f t="shared" si="1"/>
        <v>0</v>
      </c>
      <c r="H17" s="15"/>
      <c r="I17" s="15">
        <v>900</v>
      </c>
      <c r="J17" s="15">
        <v>75</v>
      </c>
      <c r="K17" s="16">
        <v>12756</v>
      </c>
      <c r="L17" s="16">
        <v>11480.4</v>
      </c>
    </row>
    <row r="18" spans="2:12" x14ac:dyDescent="0.25">
      <c r="B18" s="29" t="s">
        <v>19</v>
      </c>
      <c r="C18" s="30">
        <v>19</v>
      </c>
      <c r="D18" s="30">
        <v>27</v>
      </c>
      <c r="E18" s="30">
        <v>26</v>
      </c>
      <c r="F18" s="30">
        <v>1</v>
      </c>
      <c r="G18" s="30">
        <f t="shared" si="1"/>
        <v>0</v>
      </c>
      <c r="H18" s="30">
        <v>166</v>
      </c>
      <c r="I18" s="30">
        <v>230.73</v>
      </c>
      <c r="J18" s="30">
        <v>8.8740000000000006</v>
      </c>
      <c r="K18" s="31">
        <v>6088.5</v>
      </c>
      <c r="L18" s="31">
        <v>1404.8</v>
      </c>
    </row>
    <row r="19" spans="2:12" s="17" customFormat="1" x14ac:dyDescent="0.25">
      <c r="B19" s="14" t="s">
        <v>20</v>
      </c>
      <c r="C19" s="15">
        <v>18</v>
      </c>
      <c r="D19" s="15">
        <v>19</v>
      </c>
      <c r="E19" s="15">
        <v>19</v>
      </c>
      <c r="F19" s="15">
        <v>0</v>
      </c>
      <c r="G19" s="168">
        <f t="shared" si="1"/>
        <v>0</v>
      </c>
      <c r="H19" s="15">
        <v>453.1</v>
      </c>
      <c r="I19" s="15">
        <v>463.5</v>
      </c>
      <c r="J19" s="15">
        <v>24.395</v>
      </c>
      <c r="K19" s="16">
        <v>4742.99</v>
      </c>
      <c r="L19" s="16">
        <v>2198.37</v>
      </c>
    </row>
    <row r="20" spans="2:12" x14ac:dyDescent="0.25">
      <c r="B20" s="29" t="s">
        <v>21</v>
      </c>
      <c r="C20" s="30">
        <v>125</v>
      </c>
      <c r="D20" s="30">
        <v>154</v>
      </c>
      <c r="E20" s="30">
        <v>154</v>
      </c>
      <c r="F20" s="30">
        <v>0</v>
      </c>
      <c r="G20" s="30">
        <f t="shared" si="1"/>
        <v>0</v>
      </c>
      <c r="H20" s="30">
        <v>377.6</v>
      </c>
      <c r="I20" s="30">
        <v>311</v>
      </c>
      <c r="J20" s="30">
        <v>2.0190000000000001</v>
      </c>
      <c r="K20" s="31">
        <v>12374.92</v>
      </c>
      <c r="L20" s="31">
        <v>3848.6</v>
      </c>
    </row>
    <row r="21" spans="2:12" s="17" customFormat="1" x14ac:dyDescent="0.25">
      <c r="B21" s="14" t="s">
        <v>22</v>
      </c>
      <c r="C21" s="15">
        <v>353</v>
      </c>
      <c r="D21" s="15">
        <v>169.5</v>
      </c>
      <c r="E21" s="15">
        <v>168.5</v>
      </c>
      <c r="F21" s="15">
        <v>1</v>
      </c>
      <c r="G21" s="168">
        <f t="shared" si="1"/>
        <v>0</v>
      </c>
      <c r="H21" s="16">
        <v>8242.5</v>
      </c>
      <c r="I21" s="16">
        <v>3584.75</v>
      </c>
      <c r="J21" s="15">
        <v>21.274000000000001</v>
      </c>
      <c r="K21" s="16">
        <v>5139.84</v>
      </c>
      <c r="L21" s="16">
        <v>18425.04</v>
      </c>
    </row>
    <row r="22" spans="2:12" x14ac:dyDescent="0.25">
      <c r="B22" s="29" t="s">
        <v>23</v>
      </c>
      <c r="C22" s="30">
        <v>34</v>
      </c>
      <c r="D22" s="30">
        <v>40</v>
      </c>
      <c r="E22" s="30">
        <v>40</v>
      </c>
      <c r="F22" s="30">
        <v>0</v>
      </c>
      <c r="G22" s="30">
        <f t="shared" si="1"/>
        <v>0</v>
      </c>
      <c r="H22" s="30">
        <v>598</v>
      </c>
      <c r="I22" s="30">
        <v>712</v>
      </c>
      <c r="J22" s="30">
        <v>17.8</v>
      </c>
      <c r="K22" s="31">
        <v>5460.67</v>
      </c>
      <c r="L22" s="31">
        <v>3888</v>
      </c>
    </row>
    <row r="23" spans="2:12" s="17" customFormat="1" x14ac:dyDescent="0.25">
      <c r="B23" s="14" t="s">
        <v>24</v>
      </c>
      <c r="C23" s="15">
        <v>23</v>
      </c>
      <c r="D23" s="15">
        <v>23</v>
      </c>
      <c r="E23" s="15">
        <v>23</v>
      </c>
      <c r="F23" s="15">
        <v>0</v>
      </c>
      <c r="G23" s="168">
        <f t="shared" si="1"/>
        <v>0</v>
      </c>
      <c r="H23" s="15">
        <v>34.5</v>
      </c>
      <c r="I23" s="15">
        <v>34.5</v>
      </c>
      <c r="J23" s="15">
        <v>1.5</v>
      </c>
      <c r="K23" s="16">
        <v>3900</v>
      </c>
      <c r="L23" s="15">
        <v>134.55000000000001</v>
      </c>
    </row>
    <row r="24" spans="2:12" x14ac:dyDescent="0.25">
      <c r="B24" s="29" t="s">
        <v>25</v>
      </c>
      <c r="C24" s="31">
        <v>1626</v>
      </c>
      <c r="D24" s="31">
        <v>1505.25</v>
      </c>
      <c r="E24" s="31">
        <v>1503.25</v>
      </c>
      <c r="F24" s="30">
        <v>2</v>
      </c>
      <c r="G24" s="30">
        <f t="shared" si="1"/>
        <v>0</v>
      </c>
      <c r="H24" s="31">
        <v>69207</v>
      </c>
      <c r="I24" s="31">
        <v>55947.45</v>
      </c>
      <c r="J24" s="30">
        <v>37.218000000000004</v>
      </c>
      <c r="K24" s="31">
        <v>3253.35</v>
      </c>
      <c r="L24" s="31">
        <v>182016.38</v>
      </c>
    </row>
    <row r="25" spans="2:12" s="17" customFormat="1" x14ac:dyDescent="0.25">
      <c r="B25" s="14" t="s">
        <v>26</v>
      </c>
      <c r="C25" s="15">
        <v>75</v>
      </c>
      <c r="D25" s="15">
        <v>70</v>
      </c>
      <c r="E25" s="15">
        <v>70</v>
      </c>
      <c r="F25" s="15">
        <v>0</v>
      </c>
      <c r="G25" s="168">
        <f t="shared" si="1"/>
        <v>0</v>
      </c>
      <c r="H25" s="16">
        <v>1050</v>
      </c>
      <c r="I25" s="16">
        <v>1050</v>
      </c>
      <c r="J25" s="15">
        <v>15</v>
      </c>
      <c r="K25" s="16">
        <v>4947.43</v>
      </c>
      <c r="L25" s="16">
        <v>5194.8</v>
      </c>
    </row>
    <row r="26" spans="2:12" x14ac:dyDescent="0.25">
      <c r="B26" s="29" t="s">
        <v>27</v>
      </c>
      <c r="C26" s="30">
        <v>7</v>
      </c>
      <c r="D26" s="30">
        <v>4</v>
      </c>
      <c r="E26" s="30">
        <v>4</v>
      </c>
      <c r="F26" s="30">
        <v>0</v>
      </c>
      <c r="G26" s="30">
        <f t="shared" si="1"/>
        <v>0</v>
      </c>
      <c r="H26" s="30">
        <v>80.5</v>
      </c>
      <c r="I26" s="30">
        <v>97.6</v>
      </c>
      <c r="J26" s="30">
        <v>24.4</v>
      </c>
      <c r="K26" s="31">
        <v>31803.53</v>
      </c>
      <c r="L26" s="31">
        <v>3104.03</v>
      </c>
    </row>
    <row r="27" spans="2:12" s="17" customFormat="1" x14ac:dyDescent="0.25">
      <c r="B27" s="14" t="s">
        <v>28</v>
      </c>
      <c r="C27" s="16">
        <v>15964</v>
      </c>
      <c r="D27" s="16">
        <v>20584.3</v>
      </c>
      <c r="E27" s="16">
        <v>20334.3</v>
      </c>
      <c r="F27" s="15">
        <v>250</v>
      </c>
      <c r="G27" s="168">
        <f t="shared" si="1"/>
        <v>0</v>
      </c>
      <c r="H27" s="16">
        <v>32734.69</v>
      </c>
      <c r="I27" s="16">
        <v>44100.21</v>
      </c>
      <c r="J27" s="15">
        <v>2.169</v>
      </c>
      <c r="K27" s="16">
        <v>49886.1</v>
      </c>
      <c r="L27" s="16">
        <v>2199987.37</v>
      </c>
    </row>
    <row r="28" spans="2:12" x14ac:dyDescent="0.25">
      <c r="B28" s="29" t="s">
        <v>29</v>
      </c>
      <c r="C28" s="31">
        <v>1338</v>
      </c>
      <c r="D28" s="31">
        <v>1508.8</v>
      </c>
      <c r="E28" s="31">
        <v>1408.8</v>
      </c>
      <c r="F28" s="30">
        <v>100</v>
      </c>
      <c r="G28" s="30">
        <f t="shared" si="1"/>
        <v>0</v>
      </c>
      <c r="H28" s="31">
        <v>37375.83</v>
      </c>
      <c r="I28" s="31">
        <v>53545.71</v>
      </c>
      <c r="J28" s="30">
        <v>38.008000000000003</v>
      </c>
      <c r="K28" s="31">
        <v>7100.67</v>
      </c>
      <c r="L28" s="31">
        <v>380210.17</v>
      </c>
    </row>
    <row r="29" spans="2:12" s="17" customFormat="1" ht="22.5" x14ac:dyDescent="0.25">
      <c r="B29" s="14" t="s">
        <v>30</v>
      </c>
      <c r="C29" s="15">
        <v>29</v>
      </c>
      <c r="D29" s="18"/>
      <c r="E29" s="18"/>
      <c r="F29" s="18"/>
      <c r="G29" s="168">
        <f t="shared" si="1"/>
        <v>0</v>
      </c>
      <c r="H29" s="16">
        <v>1202</v>
      </c>
      <c r="I29" s="18"/>
      <c r="J29" s="18"/>
      <c r="K29" s="18"/>
      <c r="L29" s="18"/>
    </row>
    <row r="30" spans="2:12" x14ac:dyDescent="0.25">
      <c r="B30" s="29" t="s">
        <v>31</v>
      </c>
      <c r="C30" s="30">
        <v>22</v>
      </c>
      <c r="D30" s="30">
        <v>24</v>
      </c>
      <c r="E30" s="30">
        <v>24</v>
      </c>
      <c r="F30" s="30">
        <v>0</v>
      </c>
      <c r="G30" s="30">
        <f t="shared" si="1"/>
        <v>0</v>
      </c>
      <c r="H30" s="30">
        <v>175.5</v>
      </c>
      <c r="I30" s="30">
        <v>201.7</v>
      </c>
      <c r="J30" s="30">
        <v>8.4039999999999999</v>
      </c>
      <c r="K30" s="31">
        <v>11331.65</v>
      </c>
      <c r="L30" s="31">
        <v>2285.59</v>
      </c>
    </row>
    <row r="31" spans="2:12" s="17" customFormat="1" x14ac:dyDescent="0.25">
      <c r="B31" s="14" t="s">
        <v>32</v>
      </c>
      <c r="C31" s="15">
        <v>170</v>
      </c>
      <c r="D31" s="15">
        <v>169.85</v>
      </c>
      <c r="E31" s="15">
        <v>166.85</v>
      </c>
      <c r="F31" s="15">
        <v>3</v>
      </c>
      <c r="G31" s="168">
        <f t="shared" si="1"/>
        <v>0</v>
      </c>
      <c r="H31" s="16">
        <v>1183</v>
      </c>
      <c r="I31" s="16">
        <v>1145.74</v>
      </c>
      <c r="J31" s="15">
        <v>6.867</v>
      </c>
      <c r="K31" s="16">
        <v>7053.27</v>
      </c>
      <c r="L31" s="16">
        <v>8081.21</v>
      </c>
    </row>
    <row r="32" spans="2:12" x14ac:dyDescent="0.25">
      <c r="B32" s="29" t="s">
        <v>33</v>
      </c>
      <c r="C32" s="30">
        <v>74</v>
      </c>
      <c r="D32" s="30">
        <v>114.2</v>
      </c>
      <c r="E32" s="30">
        <v>114.2</v>
      </c>
      <c r="F32" s="30">
        <v>0</v>
      </c>
      <c r="G32" s="30">
        <f t="shared" si="1"/>
        <v>0</v>
      </c>
      <c r="H32" s="31">
        <v>2582.1999999999998</v>
      </c>
      <c r="I32" s="31">
        <v>4083.53</v>
      </c>
      <c r="J32" s="30">
        <v>35.758000000000003</v>
      </c>
      <c r="K32" s="31">
        <v>2210.35</v>
      </c>
      <c r="L32" s="31">
        <v>9026.02</v>
      </c>
    </row>
    <row r="33" spans="2:13" s="17" customFormat="1" x14ac:dyDescent="0.25">
      <c r="B33" s="14" t="s">
        <v>34</v>
      </c>
      <c r="C33" s="15">
        <v>46.5</v>
      </c>
      <c r="D33" s="15">
        <v>55.25</v>
      </c>
      <c r="E33" s="15">
        <v>55.25</v>
      </c>
      <c r="F33" s="15">
        <v>0</v>
      </c>
      <c r="G33" s="168">
        <f t="shared" si="1"/>
        <v>0</v>
      </c>
      <c r="H33" s="16">
        <v>1622.25</v>
      </c>
      <c r="I33" s="16">
        <v>1955.24</v>
      </c>
      <c r="J33" s="15">
        <v>35.389000000000003</v>
      </c>
      <c r="K33" s="16">
        <v>6035.57</v>
      </c>
      <c r="L33" s="16">
        <v>11800.98</v>
      </c>
    </row>
    <row r="34" spans="2:13" x14ac:dyDescent="0.25">
      <c r="B34" s="29" t="s">
        <v>35</v>
      </c>
      <c r="C34" s="30">
        <v>29</v>
      </c>
      <c r="D34" s="30">
        <v>43</v>
      </c>
      <c r="E34" s="30">
        <v>43</v>
      </c>
      <c r="F34" s="30">
        <v>0</v>
      </c>
      <c r="G34" s="30">
        <f t="shared" si="1"/>
        <v>0</v>
      </c>
      <c r="H34" s="30">
        <v>227</v>
      </c>
      <c r="I34" s="30">
        <v>377.38</v>
      </c>
      <c r="J34" s="30">
        <v>8.7759999999999998</v>
      </c>
      <c r="K34" s="31">
        <v>10380</v>
      </c>
      <c r="L34" s="31">
        <v>3917.2</v>
      </c>
    </row>
    <row r="35" spans="2:13" s="17" customFormat="1" x14ac:dyDescent="0.25">
      <c r="B35" s="14" t="s">
        <v>36</v>
      </c>
      <c r="C35" s="16">
        <v>4105</v>
      </c>
      <c r="D35" s="16">
        <v>3876.5</v>
      </c>
      <c r="E35" s="16">
        <v>3876.5</v>
      </c>
      <c r="F35" s="15">
        <v>0</v>
      </c>
      <c r="G35" s="168">
        <f t="shared" si="1"/>
        <v>0</v>
      </c>
      <c r="H35" s="16">
        <v>60161</v>
      </c>
      <c r="I35" s="16">
        <v>56030.1</v>
      </c>
      <c r="J35" s="15">
        <v>14.454000000000001</v>
      </c>
      <c r="K35" s="16">
        <v>2094.02</v>
      </c>
      <c r="L35" s="16">
        <v>117328.3</v>
      </c>
    </row>
    <row r="36" spans="2:13" x14ac:dyDescent="0.25">
      <c r="B36" s="29" t="s">
        <v>37</v>
      </c>
      <c r="C36" s="30">
        <v>13</v>
      </c>
      <c r="D36" s="30">
        <v>13.5</v>
      </c>
      <c r="E36" s="30">
        <v>12</v>
      </c>
      <c r="F36" s="30">
        <v>1.5</v>
      </c>
      <c r="G36" s="30">
        <f t="shared" si="1"/>
        <v>0</v>
      </c>
      <c r="H36" s="30">
        <v>88</v>
      </c>
      <c r="I36" s="30">
        <v>74.7</v>
      </c>
      <c r="J36" s="30">
        <v>6.2249999999999996</v>
      </c>
      <c r="K36" s="31">
        <v>6357.36</v>
      </c>
      <c r="L36" s="30">
        <v>474.9</v>
      </c>
    </row>
    <row r="37" spans="2:13" s="17" customFormat="1" x14ac:dyDescent="0.25">
      <c r="B37" s="14" t="s">
        <v>65</v>
      </c>
      <c r="C37" s="15">
        <v>17</v>
      </c>
      <c r="D37" s="18"/>
      <c r="E37" s="18"/>
      <c r="F37" s="18"/>
      <c r="G37" s="168">
        <f t="shared" si="1"/>
        <v>0</v>
      </c>
      <c r="H37" s="15">
        <v>155</v>
      </c>
      <c r="I37" s="18"/>
      <c r="J37" s="18"/>
      <c r="K37" s="18"/>
      <c r="L37" s="18"/>
    </row>
    <row r="38" spans="2:13" x14ac:dyDescent="0.25">
      <c r="B38" s="29" t="s">
        <v>38</v>
      </c>
      <c r="C38" s="31">
        <v>3138</v>
      </c>
      <c r="D38" s="31">
        <v>1605</v>
      </c>
      <c r="E38" s="31">
        <v>1605</v>
      </c>
      <c r="F38" s="30">
        <v>0</v>
      </c>
      <c r="G38" s="30">
        <f t="shared" si="1"/>
        <v>0</v>
      </c>
      <c r="H38" s="31">
        <v>6942.55</v>
      </c>
      <c r="I38" s="31">
        <v>2964.5</v>
      </c>
      <c r="J38" s="30">
        <v>1.847</v>
      </c>
      <c r="K38" s="31">
        <v>10368.56</v>
      </c>
      <c r="L38" s="31">
        <v>30737.599999999999</v>
      </c>
    </row>
    <row r="39" spans="2:13" s="17" customFormat="1" x14ac:dyDescent="0.25">
      <c r="B39" s="14" t="s">
        <v>39</v>
      </c>
      <c r="C39" s="15">
        <v>29</v>
      </c>
      <c r="D39" s="15">
        <v>29</v>
      </c>
      <c r="E39" s="15">
        <v>29</v>
      </c>
      <c r="F39" s="15">
        <v>0</v>
      </c>
      <c r="G39" s="168">
        <f t="shared" si="1"/>
        <v>0</v>
      </c>
      <c r="H39" s="15">
        <v>574</v>
      </c>
      <c r="I39" s="15">
        <v>563.5</v>
      </c>
      <c r="J39" s="15">
        <v>19.431000000000001</v>
      </c>
      <c r="K39" s="16">
        <v>3759.54</v>
      </c>
      <c r="L39" s="16">
        <v>2118.5</v>
      </c>
    </row>
    <row r="40" spans="2:13" x14ac:dyDescent="0.25">
      <c r="B40" s="29" t="s">
        <v>40</v>
      </c>
      <c r="C40" s="30">
        <v>264</v>
      </c>
      <c r="D40" s="30">
        <v>239.5</v>
      </c>
      <c r="E40" s="30">
        <v>239.5</v>
      </c>
      <c r="F40" s="30">
        <v>0</v>
      </c>
      <c r="G40" s="30">
        <f t="shared" si="1"/>
        <v>0</v>
      </c>
      <c r="H40" s="31">
        <v>8662</v>
      </c>
      <c r="I40" s="31">
        <v>7796.48</v>
      </c>
      <c r="J40" s="30">
        <v>32.552999999999997</v>
      </c>
      <c r="K40" s="31">
        <v>2940.56</v>
      </c>
      <c r="L40" s="31">
        <v>22926</v>
      </c>
    </row>
    <row r="41" spans="2:13" s="17" customFormat="1" x14ac:dyDescent="0.25">
      <c r="B41" s="14" t="s">
        <v>41</v>
      </c>
      <c r="C41" s="15">
        <v>4</v>
      </c>
      <c r="D41" s="15">
        <v>2.5</v>
      </c>
      <c r="E41" s="15">
        <v>2.5</v>
      </c>
      <c r="F41" s="15">
        <v>0</v>
      </c>
      <c r="G41" s="168">
        <f t="shared" si="1"/>
        <v>0</v>
      </c>
      <c r="H41" s="15">
        <v>16</v>
      </c>
      <c r="I41" s="15">
        <v>9.5</v>
      </c>
      <c r="J41" s="15">
        <v>3.8</v>
      </c>
      <c r="K41" s="16">
        <v>9490</v>
      </c>
      <c r="L41" s="15">
        <v>90.16</v>
      </c>
    </row>
    <row r="42" spans="2:13" ht="22.5" x14ac:dyDescent="0.25">
      <c r="B42" s="29" t="s">
        <v>42</v>
      </c>
      <c r="C42" s="30">
        <v>584</v>
      </c>
      <c r="D42" s="30">
        <v>751</v>
      </c>
      <c r="E42" s="30">
        <v>751</v>
      </c>
      <c r="F42" s="30">
        <v>0</v>
      </c>
      <c r="G42" s="30">
        <f t="shared" si="1"/>
        <v>0</v>
      </c>
      <c r="H42" s="31">
        <v>23241.5</v>
      </c>
      <c r="I42" s="31">
        <v>32567.72</v>
      </c>
      <c r="J42" s="30">
        <v>43.366</v>
      </c>
      <c r="K42" s="30">
        <v>535.04999999999995</v>
      </c>
      <c r="L42" s="31">
        <v>17425.419999999998</v>
      </c>
      <c r="M42" s="19"/>
    </row>
    <row r="43" spans="2:13" s="17" customFormat="1" x14ac:dyDescent="0.25">
      <c r="B43" s="14" t="s">
        <v>43</v>
      </c>
      <c r="C43" s="16">
        <v>15093</v>
      </c>
      <c r="D43" s="16">
        <v>14592.5</v>
      </c>
      <c r="E43" s="16">
        <v>14592.5</v>
      </c>
      <c r="F43" s="15">
        <v>0</v>
      </c>
      <c r="G43" s="168">
        <f t="shared" si="1"/>
        <v>0</v>
      </c>
      <c r="H43" s="16">
        <v>54241.45</v>
      </c>
      <c r="I43" s="16">
        <v>59092.11</v>
      </c>
      <c r="J43" s="15">
        <v>4.0490000000000004</v>
      </c>
      <c r="K43" s="16">
        <v>3607.3</v>
      </c>
      <c r="L43" s="16">
        <v>213163.09</v>
      </c>
    </row>
    <row r="44" spans="2:13" x14ac:dyDescent="0.25">
      <c r="B44" s="29" t="s">
        <v>44</v>
      </c>
      <c r="C44" s="30">
        <v>2</v>
      </c>
      <c r="D44" s="30">
        <v>2</v>
      </c>
      <c r="E44" s="30">
        <v>2</v>
      </c>
      <c r="F44" s="30">
        <v>0</v>
      </c>
      <c r="G44" s="30">
        <f t="shared" si="1"/>
        <v>0</v>
      </c>
      <c r="H44" s="30">
        <v>6</v>
      </c>
      <c r="I44" s="30">
        <v>6</v>
      </c>
      <c r="J44" s="30">
        <v>3</v>
      </c>
      <c r="K44" s="31">
        <v>10000</v>
      </c>
      <c r="L44" s="30">
        <v>60</v>
      </c>
      <c r="M44" s="19"/>
    </row>
    <row r="45" spans="2:13" s="17" customFormat="1" x14ac:dyDescent="0.25">
      <c r="B45" s="14" t="s">
        <v>66</v>
      </c>
      <c r="C45" s="15">
        <v>30</v>
      </c>
      <c r="D45" s="18"/>
      <c r="E45" s="18"/>
      <c r="F45" s="18"/>
      <c r="G45" s="168">
        <f t="shared" si="1"/>
        <v>0</v>
      </c>
      <c r="H45" s="15">
        <v>930</v>
      </c>
      <c r="I45" s="18"/>
      <c r="J45" s="18"/>
      <c r="K45" s="18"/>
      <c r="L45" s="18"/>
    </row>
    <row r="46" spans="2:13" x14ac:dyDescent="0.25">
      <c r="B46" s="29" t="s">
        <v>45</v>
      </c>
      <c r="C46" s="30">
        <v>8</v>
      </c>
      <c r="D46" s="30">
        <v>9</v>
      </c>
      <c r="E46" s="30">
        <v>9</v>
      </c>
      <c r="F46" s="30">
        <v>0</v>
      </c>
      <c r="G46" s="30">
        <f t="shared" si="1"/>
        <v>0</v>
      </c>
      <c r="H46" s="30">
        <v>72</v>
      </c>
      <c r="I46" s="30">
        <v>76.5</v>
      </c>
      <c r="J46" s="30">
        <v>8.5</v>
      </c>
      <c r="K46" s="31">
        <v>8000</v>
      </c>
      <c r="L46" s="30">
        <v>612</v>
      </c>
      <c r="M46" s="19"/>
    </row>
    <row r="47" spans="2:13" s="17" customFormat="1" x14ac:dyDescent="0.25">
      <c r="B47" s="14" t="s">
        <v>46</v>
      </c>
      <c r="C47" s="15">
        <v>124</v>
      </c>
      <c r="D47" s="15">
        <v>102.9</v>
      </c>
      <c r="E47" s="15">
        <v>102.9</v>
      </c>
      <c r="F47" s="15">
        <v>0</v>
      </c>
      <c r="G47" s="168">
        <f t="shared" si="1"/>
        <v>0</v>
      </c>
      <c r="H47" s="16">
        <v>12115.5</v>
      </c>
      <c r="I47" s="16">
        <v>11251.32</v>
      </c>
      <c r="J47" s="15">
        <v>109.342</v>
      </c>
      <c r="K47" s="16">
        <v>5205.16</v>
      </c>
      <c r="L47" s="16">
        <v>58564.94</v>
      </c>
    </row>
    <row r="48" spans="2:13" x14ac:dyDescent="0.25">
      <c r="B48" s="29" t="s">
        <v>47</v>
      </c>
      <c r="C48" s="30">
        <v>6</v>
      </c>
      <c r="D48" s="30">
        <v>4</v>
      </c>
      <c r="E48" s="30">
        <v>4</v>
      </c>
      <c r="F48" s="30">
        <v>0</v>
      </c>
      <c r="G48" s="30">
        <f t="shared" si="1"/>
        <v>0</v>
      </c>
      <c r="H48" s="30">
        <v>42</v>
      </c>
      <c r="I48" s="30">
        <v>30</v>
      </c>
      <c r="J48" s="30">
        <v>7.5</v>
      </c>
      <c r="K48" s="31">
        <v>8156.4</v>
      </c>
      <c r="L48" s="30">
        <v>244.69</v>
      </c>
    </row>
    <row r="49" spans="2:12" s="17" customFormat="1" x14ac:dyDescent="0.25">
      <c r="B49" s="14" t="s">
        <v>48</v>
      </c>
      <c r="C49" s="15">
        <v>12</v>
      </c>
      <c r="D49" s="15">
        <v>21</v>
      </c>
      <c r="E49" s="15">
        <v>21</v>
      </c>
      <c r="F49" s="15">
        <v>0</v>
      </c>
      <c r="G49" s="168">
        <f t="shared" si="1"/>
        <v>0</v>
      </c>
      <c r="H49" s="15">
        <v>96</v>
      </c>
      <c r="I49" s="15">
        <v>181.8</v>
      </c>
      <c r="J49" s="15">
        <v>8.657</v>
      </c>
      <c r="K49" s="16">
        <v>7294.8</v>
      </c>
      <c r="L49" s="16">
        <v>1326.2</v>
      </c>
    </row>
    <row r="50" spans="2:12" x14ac:dyDescent="0.25">
      <c r="B50" s="29" t="s">
        <v>49</v>
      </c>
      <c r="C50" s="30">
        <v>202</v>
      </c>
      <c r="D50" s="30">
        <v>283</v>
      </c>
      <c r="E50" s="30">
        <v>283</v>
      </c>
      <c r="F50" s="30">
        <v>0</v>
      </c>
      <c r="G50" s="30">
        <f t="shared" si="1"/>
        <v>0</v>
      </c>
      <c r="H50" s="31">
        <v>7087</v>
      </c>
      <c r="I50" s="31">
        <v>9201.2000000000007</v>
      </c>
      <c r="J50" s="30">
        <v>32.512999999999998</v>
      </c>
      <c r="K50" s="31">
        <v>7795.62</v>
      </c>
      <c r="L50" s="31">
        <v>71729.070000000007</v>
      </c>
    </row>
    <row r="51" spans="2:12" s="17" customFormat="1" ht="22.5" x14ac:dyDescent="0.25">
      <c r="B51" s="14" t="s">
        <v>50</v>
      </c>
      <c r="C51" s="15">
        <v>192</v>
      </c>
      <c r="D51" s="15">
        <v>220</v>
      </c>
      <c r="E51" s="15">
        <v>220</v>
      </c>
      <c r="F51" s="15">
        <v>0</v>
      </c>
      <c r="G51" s="168">
        <f t="shared" si="1"/>
        <v>0</v>
      </c>
      <c r="H51" s="16">
        <v>5617</v>
      </c>
      <c r="I51" s="16">
        <v>6683</v>
      </c>
      <c r="J51" s="15">
        <v>30.376999999999999</v>
      </c>
      <c r="K51" s="15">
        <v>458.31</v>
      </c>
      <c r="L51" s="16">
        <v>3062.91</v>
      </c>
    </row>
    <row r="52" spans="2:12" x14ac:dyDescent="0.25">
      <c r="B52" s="29" t="s">
        <v>51</v>
      </c>
      <c r="C52" s="30">
        <v>458</v>
      </c>
      <c r="D52" s="30">
        <v>144</v>
      </c>
      <c r="E52" s="30">
        <v>144</v>
      </c>
      <c r="F52" s="30">
        <v>0</v>
      </c>
      <c r="G52" s="30">
        <f t="shared" si="1"/>
        <v>0</v>
      </c>
      <c r="H52" s="31">
        <v>1556.9</v>
      </c>
      <c r="I52" s="30">
        <v>250.3</v>
      </c>
      <c r="J52" s="30">
        <v>1.738</v>
      </c>
      <c r="K52" s="31">
        <v>2854.93</v>
      </c>
      <c r="L52" s="30">
        <v>714.59</v>
      </c>
    </row>
    <row r="53" spans="2:12" s="17" customFormat="1" x14ac:dyDescent="0.25">
      <c r="B53" s="14" t="s">
        <v>52</v>
      </c>
      <c r="C53" s="16">
        <v>7200</v>
      </c>
      <c r="D53" s="16">
        <v>1900</v>
      </c>
      <c r="E53" s="16">
        <v>1900</v>
      </c>
      <c r="F53" s="15">
        <v>0</v>
      </c>
      <c r="G53" s="168">
        <f t="shared" si="1"/>
        <v>0</v>
      </c>
      <c r="H53" s="16">
        <v>15840</v>
      </c>
      <c r="I53" s="16">
        <v>4070</v>
      </c>
      <c r="J53" s="15">
        <v>2.1419999999999999</v>
      </c>
      <c r="K53" s="16">
        <v>6120.35</v>
      </c>
      <c r="L53" s="16">
        <v>24909.82</v>
      </c>
    </row>
    <row r="54" spans="2:12" ht="22.5" x14ac:dyDescent="0.25">
      <c r="B54" s="29" t="s">
        <v>53</v>
      </c>
      <c r="C54" s="31">
        <v>2335</v>
      </c>
      <c r="D54" s="31">
        <v>2040.24</v>
      </c>
      <c r="E54" s="31">
        <v>2040.24</v>
      </c>
      <c r="F54" s="30">
        <v>0</v>
      </c>
      <c r="G54" s="30">
        <f t="shared" si="1"/>
        <v>0</v>
      </c>
      <c r="H54" s="31">
        <v>259652.01</v>
      </c>
      <c r="I54" s="31">
        <v>294998.25</v>
      </c>
      <c r="J54" s="30">
        <v>144.59</v>
      </c>
      <c r="K54" s="31">
        <v>8508.64</v>
      </c>
      <c r="L54" s="31">
        <v>2510033.2400000002</v>
      </c>
    </row>
    <row r="55" spans="2:12" s="17" customFormat="1" x14ac:dyDescent="0.25">
      <c r="B55" s="14" t="s">
        <v>54</v>
      </c>
      <c r="C55" s="15">
        <v>300</v>
      </c>
      <c r="D55" s="15">
        <v>188</v>
      </c>
      <c r="E55" s="15">
        <v>188</v>
      </c>
      <c r="F55" s="15">
        <v>0</v>
      </c>
      <c r="G55" s="168">
        <f t="shared" si="1"/>
        <v>0</v>
      </c>
      <c r="H55" s="16">
        <v>6344</v>
      </c>
      <c r="I55" s="16">
        <v>4139.3</v>
      </c>
      <c r="J55" s="15">
        <v>22.018000000000001</v>
      </c>
      <c r="K55" s="16">
        <v>5333.35</v>
      </c>
      <c r="L55" s="16">
        <v>22076.32</v>
      </c>
    </row>
    <row r="56" spans="2:12" x14ac:dyDescent="0.25">
      <c r="B56" s="29" t="s">
        <v>55</v>
      </c>
      <c r="C56" s="30">
        <v>2</v>
      </c>
      <c r="D56" s="30">
        <v>3</v>
      </c>
      <c r="E56" s="30">
        <v>3</v>
      </c>
      <c r="F56" s="30">
        <v>0</v>
      </c>
      <c r="G56" s="30">
        <f t="shared" si="1"/>
        <v>0</v>
      </c>
      <c r="H56" s="30">
        <v>3.5</v>
      </c>
      <c r="I56" s="30">
        <v>9</v>
      </c>
      <c r="J56" s="30">
        <v>3</v>
      </c>
      <c r="K56" s="31">
        <v>10000</v>
      </c>
      <c r="L56" s="30">
        <v>90</v>
      </c>
    </row>
    <row r="57" spans="2:12" s="17" customFormat="1" x14ac:dyDescent="0.25">
      <c r="B57" s="14" t="s">
        <v>56</v>
      </c>
      <c r="C57" s="15">
        <v>30</v>
      </c>
      <c r="D57" s="15">
        <v>28</v>
      </c>
      <c r="E57" s="15">
        <v>28</v>
      </c>
      <c r="F57" s="15">
        <v>0</v>
      </c>
      <c r="G57" s="168">
        <f t="shared" si="1"/>
        <v>0</v>
      </c>
      <c r="H57" s="15">
        <v>48</v>
      </c>
      <c r="I57" s="15">
        <v>78.400000000000006</v>
      </c>
      <c r="J57" s="15">
        <v>2.8</v>
      </c>
      <c r="K57" s="16">
        <v>3278.57</v>
      </c>
      <c r="L57" s="15">
        <v>257.04000000000002</v>
      </c>
    </row>
    <row r="58" spans="2:12" x14ac:dyDescent="0.25">
      <c r="B58" s="29" t="s">
        <v>57</v>
      </c>
      <c r="C58" s="30">
        <v>15.5</v>
      </c>
      <c r="D58" s="30">
        <v>17.5</v>
      </c>
      <c r="E58" s="30">
        <v>17.5</v>
      </c>
      <c r="F58" s="30">
        <v>0</v>
      </c>
      <c r="G58" s="30">
        <f t="shared" si="1"/>
        <v>0</v>
      </c>
      <c r="H58" s="30">
        <v>198.3</v>
      </c>
      <c r="I58" s="30">
        <v>208.49</v>
      </c>
      <c r="J58" s="30">
        <v>11.914</v>
      </c>
      <c r="K58" s="31">
        <v>3167.39</v>
      </c>
      <c r="L58" s="30">
        <v>660.37</v>
      </c>
    </row>
    <row r="59" spans="2:12" s="17" customFormat="1" x14ac:dyDescent="0.25">
      <c r="B59" s="14" t="s">
        <v>58</v>
      </c>
      <c r="C59" s="15">
        <v>49</v>
      </c>
      <c r="D59" s="15">
        <v>41.4</v>
      </c>
      <c r="E59" s="15">
        <v>41.4</v>
      </c>
      <c r="F59" s="15">
        <v>0</v>
      </c>
      <c r="G59" s="168">
        <f t="shared" si="1"/>
        <v>0</v>
      </c>
      <c r="H59" s="15">
        <v>481</v>
      </c>
      <c r="I59" s="15">
        <v>422.72</v>
      </c>
      <c r="J59" s="15">
        <v>10.211</v>
      </c>
      <c r="K59" s="16">
        <v>9704.66</v>
      </c>
      <c r="L59" s="16">
        <v>4102.3500000000004</v>
      </c>
    </row>
    <row r="60" spans="2:12" x14ac:dyDescent="0.25">
      <c r="B60" s="160" t="s">
        <v>59</v>
      </c>
      <c r="C60" s="161">
        <v>55125</v>
      </c>
      <c r="D60" s="161">
        <v>51445.69</v>
      </c>
      <c r="E60" s="161">
        <v>51085.69</v>
      </c>
      <c r="F60" s="162">
        <v>360</v>
      </c>
      <c r="G60" s="162">
        <f>SUM(G12:G59)</f>
        <v>0</v>
      </c>
      <c r="H60" s="161">
        <v>636798.63</v>
      </c>
      <c r="I60" s="161">
        <v>672662.42</v>
      </c>
      <c r="J60" s="162">
        <v>0</v>
      </c>
      <c r="K60" s="162">
        <v>0</v>
      </c>
      <c r="L60" s="161">
        <v>5961650.3700000001</v>
      </c>
    </row>
    <row r="61" spans="2:12" x14ac:dyDescent="0.25">
      <c r="B61" s="20"/>
      <c r="C61" s="21"/>
      <c r="D61" s="21"/>
      <c r="E61" s="21"/>
      <c r="F61" s="21"/>
      <c r="G61" s="21"/>
      <c r="H61" s="21"/>
      <c r="I61" s="21"/>
      <c r="J61" s="22"/>
      <c r="K61" s="22"/>
      <c r="L61" s="21"/>
    </row>
    <row r="62" spans="2:12" ht="15.75" thickBot="1" x14ac:dyDescent="0.3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</row>
    <row r="63" spans="2:12" x14ac:dyDescent="0.25">
      <c r="B63" s="188" t="s">
        <v>194</v>
      </c>
      <c r="C63" s="189"/>
      <c r="D63" s="189"/>
      <c r="E63" s="189"/>
      <c r="F63" s="189"/>
      <c r="G63" s="189"/>
      <c r="H63" s="189"/>
      <c r="I63" s="189"/>
      <c r="J63" s="189"/>
      <c r="K63" s="189"/>
      <c r="L63" s="190"/>
    </row>
    <row r="64" spans="2:12" ht="45" x14ac:dyDescent="0.25">
      <c r="B64" s="99" t="s">
        <v>10</v>
      </c>
      <c r="C64" s="38" t="s">
        <v>191</v>
      </c>
      <c r="D64" s="38" t="s">
        <v>195</v>
      </c>
      <c r="E64" s="38" t="s">
        <v>111</v>
      </c>
      <c r="F64" s="38" t="s">
        <v>112</v>
      </c>
      <c r="G64" s="98" t="s">
        <v>120</v>
      </c>
      <c r="H64" s="38" t="s">
        <v>114</v>
      </c>
      <c r="I64" s="38" t="s">
        <v>115</v>
      </c>
      <c r="J64" s="38" t="s">
        <v>116</v>
      </c>
      <c r="K64" s="38" t="s">
        <v>117</v>
      </c>
      <c r="L64" s="100" t="s">
        <v>118</v>
      </c>
    </row>
    <row r="65" spans="2:14" x14ac:dyDescent="0.25">
      <c r="B65" s="29" t="s">
        <v>61</v>
      </c>
      <c r="C65" s="30">
        <v>1.5</v>
      </c>
      <c r="D65" s="30">
        <v>2</v>
      </c>
      <c r="E65" s="30">
        <v>2</v>
      </c>
      <c r="F65" s="30">
        <v>0</v>
      </c>
      <c r="G65" s="30">
        <f>D65-E65-F65</f>
        <v>0</v>
      </c>
      <c r="H65" s="30">
        <v>1.73</v>
      </c>
      <c r="I65" s="30">
        <v>2.2000000000000002</v>
      </c>
      <c r="J65" s="30">
        <v>1.1000000000000001</v>
      </c>
      <c r="K65" s="31">
        <v>9000</v>
      </c>
      <c r="L65" s="30">
        <v>19.8</v>
      </c>
    </row>
    <row r="66" spans="2:14" s="17" customFormat="1" ht="22.5" x14ac:dyDescent="0.25">
      <c r="B66" s="14" t="s">
        <v>17</v>
      </c>
      <c r="C66" s="16">
        <v>9340</v>
      </c>
      <c r="D66" s="16">
        <v>6237</v>
      </c>
      <c r="E66" s="16">
        <v>4596.5</v>
      </c>
      <c r="F66" s="16">
        <v>1640.5</v>
      </c>
      <c r="G66" s="168">
        <f t="shared" ref="G66:G79" si="2">D66-E66-F66</f>
        <v>0</v>
      </c>
      <c r="H66" s="16">
        <v>110475</v>
      </c>
      <c r="I66" s="16">
        <v>54503.19</v>
      </c>
      <c r="J66" s="15">
        <v>11.858000000000001</v>
      </c>
      <c r="K66" s="15">
        <v>477.32</v>
      </c>
      <c r="L66" s="16">
        <v>26015.29</v>
      </c>
    </row>
    <row r="67" spans="2:14" x14ac:dyDescent="0.25">
      <c r="B67" s="29" t="s">
        <v>62</v>
      </c>
      <c r="C67" s="31">
        <v>1000</v>
      </c>
      <c r="D67" s="31">
        <v>1000</v>
      </c>
      <c r="E67" s="30">
        <v>835</v>
      </c>
      <c r="F67" s="30">
        <v>165</v>
      </c>
      <c r="G67" s="30">
        <f t="shared" si="2"/>
        <v>0</v>
      </c>
      <c r="H67" s="30">
        <v>750</v>
      </c>
      <c r="I67" s="30">
        <v>734.8</v>
      </c>
      <c r="J67" s="30">
        <v>0.88</v>
      </c>
      <c r="K67" s="31">
        <v>3545.09</v>
      </c>
      <c r="L67" s="31">
        <v>2604.9299999999998</v>
      </c>
      <c r="M67" s="17"/>
    </row>
    <row r="68" spans="2:14" s="17" customFormat="1" x14ac:dyDescent="0.25">
      <c r="B68" s="14" t="s">
        <v>21</v>
      </c>
      <c r="C68" s="16">
        <v>3394</v>
      </c>
      <c r="D68" s="16">
        <v>2459</v>
      </c>
      <c r="E68" s="16">
        <v>2459</v>
      </c>
      <c r="F68" s="15">
        <v>0</v>
      </c>
      <c r="G68" s="168">
        <f t="shared" si="2"/>
        <v>0</v>
      </c>
      <c r="H68" s="16">
        <v>3741.1</v>
      </c>
      <c r="I68" s="16">
        <v>2237.36</v>
      </c>
      <c r="J68" s="15">
        <v>0.91</v>
      </c>
      <c r="K68" s="16">
        <v>11377.65</v>
      </c>
      <c r="L68" s="16">
        <v>25455.89</v>
      </c>
    </row>
    <row r="69" spans="2:14" ht="22.5" x14ac:dyDescent="0.25">
      <c r="B69" s="29" t="s">
        <v>63</v>
      </c>
      <c r="C69" s="30">
        <v>352</v>
      </c>
      <c r="D69" s="31">
        <v>2284</v>
      </c>
      <c r="E69" s="31">
        <v>2284</v>
      </c>
      <c r="F69" s="30">
        <v>0</v>
      </c>
      <c r="G69" s="30">
        <f t="shared" si="2"/>
        <v>0</v>
      </c>
      <c r="H69" s="30">
        <v>137.69999999999999</v>
      </c>
      <c r="I69" s="30">
        <v>812.84</v>
      </c>
      <c r="J69" s="30">
        <v>0.35599999999999998</v>
      </c>
      <c r="K69" s="31">
        <v>25002.32</v>
      </c>
      <c r="L69" s="31">
        <v>20322.89</v>
      </c>
      <c r="M69" s="17"/>
      <c r="N69" s="17"/>
    </row>
    <row r="70" spans="2:14" s="17" customFormat="1" x14ac:dyDescent="0.25">
      <c r="B70" s="14" t="s">
        <v>24</v>
      </c>
      <c r="C70" s="16">
        <v>8500</v>
      </c>
      <c r="D70" s="16">
        <v>14800</v>
      </c>
      <c r="E70" s="16">
        <v>11914</v>
      </c>
      <c r="F70" s="16">
        <v>2886</v>
      </c>
      <c r="G70" s="168">
        <f t="shared" si="2"/>
        <v>0</v>
      </c>
      <c r="H70" s="16">
        <v>7225</v>
      </c>
      <c r="I70" s="16">
        <v>10126.9</v>
      </c>
      <c r="J70" s="15">
        <v>0.85</v>
      </c>
      <c r="K70" s="16">
        <v>4002.68</v>
      </c>
      <c r="L70" s="16">
        <v>40534.74</v>
      </c>
    </row>
    <row r="71" spans="2:14" x14ac:dyDescent="0.25">
      <c r="B71" s="29" t="s">
        <v>38</v>
      </c>
      <c r="C71" s="31">
        <v>125699</v>
      </c>
      <c r="D71" s="31">
        <v>95425</v>
      </c>
      <c r="E71" s="31">
        <v>53847</v>
      </c>
      <c r="F71" s="31">
        <v>41578</v>
      </c>
      <c r="G71" s="30">
        <f t="shared" si="2"/>
        <v>0</v>
      </c>
      <c r="H71" s="31">
        <v>75547.37</v>
      </c>
      <c r="I71" s="31">
        <v>21569.34</v>
      </c>
      <c r="J71" s="30">
        <v>0.40100000000000002</v>
      </c>
      <c r="K71" s="31">
        <v>10550.5</v>
      </c>
      <c r="L71" s="31">
        <v>227567.31</v>
      </c>
    </row>
    <row r="72" spans="2:14" s="17" customFormat="1" x14ac:dyDescent="0.25">
      <c r="B72" s="14" t="s">
        <v>64</v>
      </c>
      <c r="C72" s="18"/>
      <c r="D72" s="15">
        <v>860</v>
      </c>
      <c r="E72" s="15">
        <v>860</v>
      </c>
      <c r="F72" s="15">
        <v>0</v>
      </c>
      <c r="G72" s="168">
        <f t="shared" si="2"/>
        <v>0</v>
      </c>
      <c r="H72" s="18"/>
      <c r="I72" s="16">
        <v>1515.49</v>
      </c>
      <c r="J72" s="15">
        <v>1.762</v>
      </c>
      <c r="K72" s="16">
        <v>4000</v>
      </c>
      <c r="L72" s="16">
        <v>6061.96</v>
      </c>
    </row>
    <row r="73" spans="2:14" ht="22.5" x14ac:dyDescent="0.25">
      <c r="B73" s="29" t="s">
        <v>42</v>
      </c>
      <c r="C73" s="31">
        <v>2205</v>
      </c>
      <c r="D73" s="31">
        <v>1255</v>
      </c>
      <c r="E73" s="30">
        <v>446.5</v>
      </c>
      <c r="F73" s="30">
        <v>808.5</v>
      </c>
      <c r="G73" s="30">
        <f t="shared" si="2"/>
        <v>0</v>
      </c>
      <c r="H73" s="31">
        <v>36725</v>
      </c>
      <c r="I73" s="31">
        <v>8601.2999999999993</v>
      </c>
      <c r="J73" s="30">
        <v>19.263999999999999</v>
      </c>
      <c r="K73" s="30">
        <v>542.03</v>
      </c>
      <c r="L73" s="31">
        <v>4662.17</v>
      </c>
    </row>
    <row r="74" spans="2:14" s="17" customFormat="1" x14ac:dyDescent="0.25">
      <c r="B74" s="14" t="s">
        <v>43</v>
      </c>
      <c r="C74" s="16">
        <v>222918.5</v>
      </c>
      <c r="D74" s="16">
        <v>158823.79999999999</v>
      </c>
      <c r="E74" s="16">
        <v>106734.3</v>
      </c>
      <c r="F74" s="16">
        <v>52089.5</v>
      </c>
      <c r="G74" s="168">
        <f t="shared" si="2"/>
        <v>0</v>
      </c>
      <c r="H74" s="16">
        <v>187048.46</v>
      </c>
      <c r="I74" s="16">
        <v>82076.63</v>
      </c>
      <c r="J74" s="15">
        <v>0.76900000000000002</v>
      </c>
      <c r="K74" s="16">
        <v>3632.34</v>
      </c>
      <c r="L74" s="16">
        <v>298130.51</v>
      </c>
    </row>
    <row r="75" spans="2:14" x14ac:dyDescent="0.25">
      <c r="B75" s="29" t="s">
        <v>67</v>
      </c>
      <c r="C75" s="30">
        <v>60</v>
      </c>
      <c r="D75" s="32"/>
      <c r="E75" s="32"/>
      <c r="F75" s="32"/>
      <c r="G75" s="30">
        <f t="shared" si="2"/>
        <v>0</v>
      </c>
      <c r="H75" s="30">
        <v>960</v>
      </c>
      <c r="I75" s="32"/>
      <c r="J75" s="32"/>
      <c r="K75" s="32"/>
      <c r="L75" s="32"/>
    </row>
    <row r="76" spans="2:14" s="17" customFormat="1" ht="22.5" x14ac:dyDescent="0.25">
      <c r="B76" s="14" t="s">
        <v>50</v>
      </c>
      <c r="C76" s="16">
        <v>1246</v>
      </c>
      <c r="D76" s="15">
        <v>386</v>
      </c>
      <c r="E76" s="15">
        <v>217</v>
      </c>
      <c r="F76" s="15">
        <v>169</v>
      </c>
      <c r="G76" s="168">
        <f t="shared" si="2"/>
        <v>0</v>
      </c>
      <c r="H76" s="16">
        <v>20570.2</v>
      </c>
      <c r="I76" s="16">
        <v>3265.7</v>
      </c>
      <c r="J76" s="15">
        <v>15.048999999999999</v>
      </c>
      <c r="K76" s="15">
        <v>573.84</v>
      </c>
      <c r="L76" s="16">
        <v>1873.98</v>
      </c>
    </row>
    <row r="77" spans="2:14" x14ac:dyDescent="0.25">
      <c r="B77" s="29" t="s">
        <v>51</v>
      </c>
      <c r="C77" s="31">
        <v>17432</v>
      </c>
      <c r="D77" s="31">
        <v>10222</v>
      </c>
      <c r="E77" s="31">
        <v>10222</v>
      </c>
      <c r="F77" s="30">
        <v>0</v>
      </c>
      <c r="G77" s="30">
        <f t="shared" si="2"/>
        <v>0</v>
      </c>
      <c r="H77" s="31">
        <v>22441.95</v>
      </c>
      <c r="I77" s="31">
        <v>15455.45</v>
      </c>
      <c r="J77" s="30">
        <v>1.512</v>
      </c>
      <c r="K77" s="31">
        <v>2907.11</v>
      </c>
      <c r="L77" s="31">
        <v>44930.7</v>
      </c>
    </row>
    <row r="78" spans="2:14" s="17" customFormat="1" x14ac:dyDescent="0.25">
      <c r="B78" s="14" t="s">
        <v>52</v>
      </c>
      <c r="C78" s="16">
        <v>32694</v>
      </c>
      <c r="D78" s="16">
        <v>37310</v>
      </c>
      <c r="E78" s="16">
        <v>37310</v>
      </c>
      <c r="F78" s="15">
        <v>0</v>
      </c>
      <c r="G78" s="168">
        <f t="shared" si="2"/>
        <v>0</v>
      </c>
      <c r="H78" s="16">
        <v>57339.199999999997</v>
      </c>
      <c r="I78" s="16">
        <v>62957.75</v>
      </c>
      <c r="J78" s="15">
        <v>1.6870000000000001</v>
      </c>
      <c r="K78" s="16">
        <v>6254.12</v>
      </c>
      <c r="L78" s="16">
        <v>393745.55</v>
      </c>
    </row>
    <row r="79" spans="2:14" x14ac:dyDescent="0.25">
      <c r="B79" s="29" t="s">
        <v>56</v>
      </c>
      <c r="C79" s="31">
        <v>1000</v>
      </c>
      <c r="D79" s="30">
        <v>945</v>
      </c>
      <c r="E79" s="30">
        <v>708</v>
      </c>
      <c r="F79" s="30">
        <v>237</v>
      </c>
      <c r="G79" s="30">
        <f t="shared" si="2"/>
        <v>0</v>
      </c>
      <c r="H79" s="30">
        <v>900</v>
      </c>
      <c r="I79" s="30">
        <v>460.2</v>
      </c>
      <c r="J79" s="30">
        <v>0.65</v>
      </c>
      <c r="K79" s="31">
        <v>3800</v>
      </c>
      <c r="L79" s="31">
        <v>1748.76</v>
      </c>
    </row>
    <row r="80" spans="2:14" x14ac:dyDescent="0.25">
      <c r="B80" s="103" t="s">
        <v>59</v>
      </c>
      <c r="C80" s="104">
        <v>425842</v>
      </c>
      <c r="D80" s="104">
        <v>332008.8</v>
      </c>
      <c r="E80" s="104">
        <v>232435.3</v>
      </c>
      <c r="F80" s="104">
        <v>99573.5</v>
      </c>
      <c r="G80" s="104">
        <f>SUM(G65:G70)</f>
        <v>0</v>
      </c>
      <c r="H80" s="104">
        <v>523862.71</v>
      </c>
      <c r="I80" s="104">
        <v>264319.15000000002</v>
      </c>
      <c r="J80" s="105">
        <v>0</v>
      </c>
      <c r="K80" s="105">
        <v>0</v>
      </c>
      <c r="L80" s="104">
        <v>1093674.5</v>
      </c>
    </row>
    <row r="82" spans="2:2" x14ac:dyDescent="0.25">
      <c r="B82" s="95" t="s">
        <v>145</v>
      </c>
    </row>
  </sheetData>
  <mergeCells count="6">
    <mergeCell ref="B63:L63"/>
    <mergeCell ref="B2:L2"/>
    <mergeCell ref="B3:L3"/>
    <mergeCell ref="B4:L4"/>
    <mergeCell ref="B5:C5"/>
    <mergeCell ref="B10:L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V53"/>
  <sheetViews>
    <sheetView workbookViewId="0">
      <selection activeCell="B3" sqref="B3:P3"/>
    </sheetView>
  </sheetViews>
  <sheetFormatPr baseColWidth="10" defaultRowHeight="15" x14ac:dyDescent="0.25"/>
  <cols>
    <col min="1" max="1" width="4.42578125" style="53" customWidth="1"/>
    <col min="2" max="2" width="16.85546875" style="53" customWidth="1"/>
    <col min="3" max="3" width="13.140625" style="53" customWidth="1"/>
    <col min="4" max="10" width="11.42578125" style="53"/>
    <col min="11" max="11" width="11.7109375" style="53" customWidth="1"/>
    <col min="12" max="16384" width="11.42578125" style="53"/>
  </cols>
  <sheetData>
    <row r="2" spans="2:48" x14ac:dyDescent="0.25"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</row>
    <row r="3" spans="2:48" s="107" customFormat="1" ht="20.25" x14ac:dyDescent="0.25">
      <c r="B3" s="203" t="s">
        <v>150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</row>
    <row r="4" spans="2:48" s="107" customFormat="1" x14ac:dyDescent="0.25">
      <c r="B4" s="204" t="s">
        <v>0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204"/>
      <c r="AG4" s="204"/>
      <c r="AH4" s="204"/>
      <c r="AI4" s="204"/>
      <c r="AJ4" s="204"/>
      <c r="AK4" s="204"/>
      <c r="AL4" s="204"/>
      <c r="AM4" s="204"/>
      <c r="AN4" s="204"/>
      <c r="AO4" s="204"/>
      <c r="AP4" s="204"/>
      <c r="AQ4" s="204"/>
      <c r="AR4" s="204"/>
      <c r="AS4" s="204"/>
      <c r="AT4" s="204"/>
      <c r="AU4" s="204"/>
    </row>
    <row r="5" spans="2:48" s="107" customFormat="1" ht="24" x14ac:dyDescent="0.25">
      <c r="B5" s="108"/>
      <c r="C5" s="108"/>
      <c r="D5" s="108"/>
      <c r="E5" s="108"/>
      <c r="F5" s="108"/>
      <c r="G5" s="108"/>
      <c r="H5" s="108"/>
      <c r="I5" s="109" t="s">
        <v>151</v>
      </c>
      <c r="J5" s="109" t="s">
        <v>152</v>
      </c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</row>
    <row r="6" spans="2:48" s="107" customFormat="1" x14ac:dyDescent="0.25">
      <c r="B6" s="108"/>
      <c r="C6" s="108"/>
      <c r="D6" s="108"/>
      <c r="E6" s="108"/>
      <c r="F6" s="108"/>
      <c r="G6" s="108"/>
      <c r="H6" s="108"/>
      <c r="I6" s="110" t="s">
        <v>153</v>
      </c>
      <c r="J6" s="111">
        <v>360</v>
      </c>
      <c r="K6" s="51"/>
      <c r="L6" s="112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</row>
    <row r="7" spans="2:48" s="107" customFormat="1" ht="15.75" thickBot="1" x14ac:dyDescent="0.3">
      <c r="B7" s="108"/>
      <c r="C7" s="108"/>
      <c r="D7" s="108"/>
      <c r="E7" s="108"/>
      <c r="F7" s="108"/>
      <c r="G7" s="108"/>
      <c r="H7" s="108"/>
      <c r="I7" s="111" t="s">
        <v>154</v>
      </c>
      <c r="J7" s="113">
        <v>99573.5</v>
      </c>
      <c r="K7" s="51"/>
      <c r="L7" s="112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</row>
    <row r="8" spans="2:48" ht="30" x14ac:dyDescent="0.25">
      <c r="B8" s="114" t="s">
        <v>155</v>
      </c>
      <c r="C8" s="115" t="s">
        <v>156</v>
      </c>
      <c r="D8" s="116"/>
      <c r="E8" s="117" t="s">
        <v>157</v>
      </c>
      <c r="I8" s="118" t="s">
        <v>158</v>
      </c>
      <c r="J8" s="119">
        <f>J6+J7</f>
        <v>99933.5</v>
      </c>
      <c r="K8" s="51"/>
      <c r="L8" s="120"/>
    </row>
    <row r="9" spans="2:48" ht="20.25" x14ac:dyDescent="0.25">
      <c r="B9" s="121" t="s">
        <v>159</v>
      </c>
      <c r="C9" s="122" t="s">
        <v>153</v>
      </c>
      <c r="D9" s="123"/>
      <c r="E9" s="124"/>
      <c r="J9" s="205"/>
      <c r="K9" s="205"/>
      <c r="L9" s="206"/>
      <c r="M9" s="207"/>
      <c r="N9" s="208"/>
      <c r="O9" s="208"/>
    </row>
    <row r="10" spans="2:48" ht="18" x14ac:dyDescent="0.25">
      <c r="B10" s="125" t="s">
        <v>160</v>
      </c>
      <c r="C10" s="125" t="s">
        <v>14</v>
      </c>
      <c r="D10" s="125" t="s">
        <v>19</v>
      </c>
      <c r="E10" s="125" t="s">
        <v>22</v>
      </c>
      <c r="F10" s="125" t="s">
        <v>25</v>
      </c>
      <c r="G10" s="125" t="s">
        <v>28</v>
      </c>
      <c r="H10" s="125" t="s">
        <v>29</v>
      </c>
      <c r="I10" s="125" t="s">
        <v>32</v>
      </c>
      <c r="J10" s="125" t="s">
        <v>37</v>
      </c>
      <c r="K10" s="126" t="s">
        <v>59</v>
      </c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</row>
    <row r="11" spans="2:48" x14ac:dyDescent="0.25">
      <c r="B11" s="128" t="s">
        <v>161</v>
      </c>
      <c r="C11" s="129">
        <v>0</v>
      </c>
      <c r="D11" s="129">
        <v>0</v>
      </c>
      <c r="E11" s="129">
        <v>0</v>
      </c>
      <c r="F11" s="129">
        <v>0</v>
      </c>
      <c r="G11" s="129">
        <v>250</v>
      </c>
      <c r="H11" s="129">
        <v>0</v>
      </c>
      <c r="I11" s="129">
        <v>0</v>
      </c>
      <c r="J11" s="129">
        <v>0</v>
      </c>
      <c r="K11" s="130">
        <v>250</v>
      </c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V11" s="53">
        <f>SUM(C11:AE11)</f>
        <v>500</v>
      </c>
    </row>
    <row r="12" spans="2:48" s="17" customFormat="1" x14ac:dyDescent="0.25">
      <c r="B12" s="132" t="s">
        <v>162</v>
      </c>
      <c r="C12" s="133">
        <v>0</v>
      </c>
      <c r="D12" s="133">
        <v>0</v>
      </c>
      <c r="E12" s="133">
        <v>0</v>
      </c>
      <c r="F12" s="133">
        <v>0</v>
      </c>
      <c r="G12" s="133">
        <v>0</v>
      </c>
      <c r="H12" s="133">
        <v>100</v>
      </c>
      <c r="I12" s="133">
        <v>0</v>
      </c>
      <c r="J12" s="133">
        <v>0</v>
      </c>
      <c r="K12" s="134">
        <v>100</v>
      </c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V12" s="17">
        <f>SUM(L12:AE12)</f>
        <v>0</v>
      </c>
    </row>
    <row r="13" spans="2:48" s="17" customFormat="1" ht="38.25" x14ac:dyDescent="0.25">
      <c r="B13" s="128" t="s">
        <v>163</v>
      </c>
      <c r="C13" s="129">
        <v>1.5</v>
      </c>
      <c r="D13" s="129">
        <v>1</v>
      </c>
      <c r="E13" s="129">
        <v>1</v>
      </c>
      <c r="F13" s="129">
        <v>2</v>
      </c>
      <c r="G13" s="129">
        <v>0</v>
      </c>
      <c r="H13" s="129">
        <v>0</v>
      </c>
      <c r="I13" s="129">
        <v>3</v>
      </c>
      <c r="J13" s="129">
        <v>1.5</v>
      </c>
      <c r="K13" s="130">
        <v>10</v>
      </c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</row>
    <row r="14" spans="2:48" ht="15.75" x14ac:dyDescent="0.25">
      <c r="B14" s="135" t="s">
        <v>59</v>
      </c>
      <c r="C14" s="136">
        <v>1.5</v>
      </c>
      <c r="D14" s="136">
        <v>1</v>
      </c>
      <c r="E14" s="136">
        <v>1</v>
      </c>
      <c r="F14" s="136">
        <v>2</v>
      </c>
      <c r="G14" s="136">
        <v>250</v>
      </c>
      <c r="H14" s="136">
        <v>100</v>
      </c>
      <c r="I14" s="136">
        <v>3</v>
      </c>
      <c r="J14" s="136">
        <v>1.5</v>
      </c>
      <c r="K14" s="137">
        <f>SUM(K11:K13)</f>
        <v>360</v>
      </c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</row>
    <row r="15" spans="2:48" ht="18" x14ac:dyDescent="0.25">
      <c r="B15" s="139"/>
      <c r="C15" s="140"/>
      <c r="D15" s="140"/>
      <c r="E15" s="140"/>
      <c r="F15" s="140"/>
      <c r="G15" s="140"/>
      <c r="H15" s="140"/>
      <c r="I15" s="140"/>
      <c r="J15" s="140"/>
      <c r="K15" s="141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</row>
    <row r="16" spans="2:48" ht="15.75" thickBot="1" x14ac:dyDescent="0.3">
      <c r="B16" s="202"/>
      <c r="C16" s="202"/>
      <c r="D16" s="202"/>
      <c r="E16" s="202"/>
      <c r="F16" s="202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202"/>
      <c r="T16" s="202"/>
      <c r="U16" s="202"/>
      <c r="V16" s="202"/>
      <c r="W16" s="202"/>
      <c r="X16" s="202"/>
      <c r="Y16" s="202"/>
      <c r="Z16" s="202"/>
      <c r="AA16" s="202"/>
      <c r="AB16" s="202"/>
      <c r="AC16" s="202"/>
      <c r="AD16" s="202"/>
      <c r="AE16" s="202"/>
      <c r="AF16" s="202"/>
      <c r="AG16" s="202"/>
      <c r="AH16" s="202"/>
      <c r="AI16" s="202"/>
      <c r="AJ16" s="202"/>
      <c r="AK16" s="202"/>
      <c r="AL16" s="202"/>
      <c r="AM16" s="202"/>
      <c r="AN16" s="202"/>
      <c r="AO16" s="202"/>
      <c r="AP16" s="202"/>
      <c r="AQ16" s="202"/>
      <c r="AR16" s="202"/>
      <c r="AS16" s="202"/>
      <c r="AT16" s="202"/>
      <c r="AU16" s="202"/>
    </row>
    <row r="17" spans="2:47" ht="30" x14ac:dyDescent="0.25">
      <c r="B17" s="114" t="s">
        <v>155</v>
      </c>
      <c r="C17" s="115" t="s">
        <v>156</v>
      </c>
      <c r="D17" s="116"/>
      <c r="E17" s="117" t="s">
        <v>157</v>
      </c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</row>
    <row r="18" spans="2:47" ht="15.75" thickBot="1" x14ac:dyDescent="0.3">
      <c r="B18" s="142" t="s">
        <v>159</v>
      </c>
      <c r="C18" s="143" t="s">
        <v>154</v>
      </c>
      <c r="D18" s="144"/>
      <c r="E18" s="145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</row>
    <row r="19" spans="2:47" ht="36" x14ac:dyDescent="0.25">
      <c r="B19" s="125" t="s">
        <v>160</v>
      </c>
      <c r="C19" s="125" t="s">
        <v>17</v>
      </c>
      <c r="D19" s="125" t="s">
        <v>62</v>
      </c>
      <c r="E19" s="125" t="s">
        <v>24</v>
      </c>
      <c r="F19" s="125" t="s">
        <v>38</v>
      </c>
      <c r="G19" s="125" t="s">
        <v>42</v>
      </c>
      <c r="H19" s="125" t="s">
        <v>43</v>
      </c>
      <c r="I19" s="125" t="s">
        <v>50</v>
      </c>
      <c r="J19" s="125" t="s">
        <v>56</v>
      </c>
      <c r="K19" s="126" t="s">
        <v>59</v>
      </c>
    </row>
    <row r="20" spans="2:47" x14ac:dyDescent="0.25">
      <c r="B20" s="146" t="s">
        <v>164</v>
      </c>
      <c r="C20" s="129">
        <v>0</v>
      </c>
      <c r="D20" s="129">
        <v>0</v>
      </c>
      <c r="E20" s="129">
        <v>0</v>
      </c>
      <c r="F20" s="147">
        <v>20441</v>
      </c>
      <c r="G20" s="129">
        <v>0</v>
      </c>
      <c r="H20" s="147">
        <v>4795</v>
      </c>
      <c r="I20" s="129">
        <v>0</v>
      </c>
      <c r="J20" s="129">
        <v>0</v>
      </c>
      <c r="K20" s="148">
        <v>25236</v>
      </c>
    </row>
    <row r="21" spans="2:47" s="17" customFormat="1" x14ac:dyDescent="0.25">
      <c r="B21" s="149" t="s">
        <v>165</v>
      </c>
      <c r="C21" s="133">
        <v>0</v>
      </c>
      <c r="D21" s="133">
        <v>0</v>
      </c>
      <c r="E21" s="133">
        <v>0</v>
      </c>
      <c r="F21" s="150">
        <v>5528</v>
      </c>
      <c r="G21" s="133">
        <v>0</v>
      </c>
      <c r="H21" s="150">
        <v>7085</v>
      </c>
      <c r="I21" s="133">
        <v>0</v>
      </c>
      <c r="J21" s="133">
        <v>0</v>
      </c>
      <c r="K21" s="151">
        <v>12613</v>
      </c>
    </row>
    <row r="22" spans="2:47" x14ac:dyDescent="0.25">
      <c r="B22" s="146" t="s">
        <v>166</v>
      </c>
      <c r="C22" s="129">
        <v>0</v>
      </c>
      <c r="D22" s="129">
        <v>0</v>
      </c>
      <c r="E22" s="129">
        <v>0</v>
      </c>
      <c r="F22" s="147">
        <v>8140</v>
      </c>
      <c r="G22" s="129">
        <v>0</v>
      </c>
      <c r="H22" s="147">
        <v>2164</v>
      </c>
      <c r="I22" s="129">
        <v>0</v>
      </c>
      <c r="J22" s="129">
        <v>0</v>
      </c>
      <c r="K22" s="148">
        <v>10304</v>
      </c>
    </row>
    <row r="23" spans="2:47" s="17" customFormat="1" x14ac:dyDescent="0.25">
      <c r="B23" s="149" t="s">
        <v>167</v>
      </c>
      <c r="C23" s="133">
        <v>630</v>
      </c>
      <c r="D23" s="133">
        <v>165</v>
      </c>
      <c r="E23" s="150">
        <v>2886</v>
      </c>
      <c r="F23" s="150">
        <v>1406</v>
      </c>
      <c r="G23" s="133">
        <v>0</v>
      </c>
      <c r="H23" s="133">
        <v>306</v>
      </c>
      <c r="I23" s="133">
        <v>0</v>
      </c>
      <c r="J23" s="133">
        <v>237</v>
      </c>
      <c r="K23" s="151">
        <v>5630</v>
      </c>
    </row>
    <row r="24" spans="2:47" x14ac:dyDescent="0.25">
      <c r="B24" s="146" t="s">
        <v>168</v>
      </c>
      <c r="C24" s="129">
        <v>0</v>
      </c>
      <c r="D24" s="129">
        <v>0</v>
      </c>
      <c r="E24" s="129">
        <v>0</v>
      </c>
      <c r="F24" s="147">
        <v>1281</v>
      </c>
      <c r="G24" s="129">
        <v>0</v>
      </c>
      <c r="H24" s="147">
        <v>3916</v>
      </c>
      <c r="I24" s="129">
        <v>0</v>
      </c>
      <c r="J24" s="129">
        <v>0</v>
      </c>
      <c r="K24" s="148">
        <v>5197</v>
      </c>
    </row>
    <row r="25" spans="2:47" s="17" customFormat="1" x14ac:dyDescent="0.25">
      <c r="B25" s="149" t="s">
        <v>169</v>
      </c>
      <c r="C25" s="133">
        <v>14</v>
      </c>
      <c r="D25" s="133">
        <v>0</v>
      </c>
      <c r="E25" s="133">
        <v>0</v>
      </c>
      <c r="F25" s="133">
        <v>121</v>
      </c>
      <c r="G25" s="133">
        <v>0</v>
      </c>
      <c r="H25" s="150">
        <v>4689</v>
      </c>
      <c r="I25" s="133">
        <v>0</v>
      </c>
      <c r="J25" s="133">
        <v>0</v>
      </c>
      <c r="K25" s="151">
        <v>4824</v>
      </c>
    </row>
    <row r="26" spans="2:47" x14ac:dyDescent="0.25">
      <c r="B26" s="146" t="s">
        <v>170</v>
      </c>
      <c r="C26" s="129">
        <v>30</v>
      </c>
      <c r="D26" s="129">
        <v>0</v>
      </c>
      <c r="E26" s="129">
        <v>0</v>
      </c>
      <c r="F26" s="129">
        <v>270</v>
      </c>
      <c r="G26" s="129">
        <v>0</v>
      </c>
      <c r="H26" s="147">
        <v>3800</v>
      </c>
      <c r="I26" s="129">
        <v>0</v>
      </c>
      <c r="J26" s="129">
        <v>0</v>
      </c>
      <c r="K26" s="148">
        <v>4100</v>
      </c>
    </row>
    <row r="27" spans="2:47" s="17" customFormat="1" x14ac:dyDescent="0.25">
      <c r="B27" s="149" t="s">
        <v>162</v>
      </c>
      <c r="C27" s="133">
        <v>25</v>
      </c>
      <c r="D27" s="133">
        <v>0</v>
      </c>
      <c r="E27" s="133">
        <v>0</v>
      </c>
      <c r="F27" s="133">
        <v>911</v>
      </c>
      <c r="G27" s="133">
        <v>0</v>
      </c>
      <c r="H27" s="150">
        <v>2700</v>
      </c>
      <c r="I27" s="133">
        <v>0</v>
      </c>
      <c r="J27" s="133">
        <v>0</v>
      </c>
      <c r="K27" s="151">
        <v>3636</v>
      </c>
    </row>
    <row r="28" spans="2:47" x14ac:dyDescent="0.25">
      <c r="B28" s="146" t="s">
        <v>171</v>
      </c>
      <c r="C28" s="129">
        <v>19</v>
      </c>
      <c r="D28" s="129">
        <v>0</v>
      </c>
      <c r="E28" s="129">
        <v>0</v>
      </c>
      <c r="F28" s="147">
        <v>1000</v>
      </c>
      <c r="G28" s="129">
        <v>0</v>
      </c>
      <c r="H28" s="147">
        <v>2500</v>
      </c>
      <c r="I28" s="129">
        <v>0</v>
      </c>
      <c r="J28" s="129">
        <v>0</v>
      </c>
      <c r="K28" s="148">
        <v>3519</v>
      </c>
    </row>
    <row r="29" spans="2:47" s="17" customFormat="1" ht="25.5" x14ac:dyDescent="0.25">
      <c r="B29" s="149" t="s">
        <v>172</v>
      </c>
      <c r="C29" s="133">
        <v>198</v>
      </c>
      <c r="D29" s="133">
        <v>0</v>
      </c>
      <c r="E29" s="133">
        <v>0</v>
      </c>
      <c r="F29" s="133">
        <v>252</v>
      </c>
      <c r="G29" s="133">
        <v>94</v>
      </c>
      <c r="H29" s="150">
        <v>2773</v>
      </c>
      <c r="I29" s="133">
        <v>27</v>
      </c>
      <c r="J29" s="133">
        <v>0</v>
      </c>
      <c r="K29" s="151">
        <v>3344</v>
      </c>
    </row>
    <row r="30" spans="2:47" x14ac:dyDescent="0.25">
      <c r="B30" s="146" t="s">
        <v>2</v>
      </c>
      <c r="C30" s="129">
        <v>113.5</v>
      </c>
      <c r="D30" s="129">
        <v>0</v>
      </c>
      <c r="E30" s="129">
        <v>0</v>
      </c>
      <c r="F30" s="129">
        <v>161</v>
      </c>
      <c r="G30" s="129">
        <v>264</v>
      </c>
      <c r="H30" s="147">
        <v>2110</v>
      </c>
      <c r="I30" s="129">
        <v>20</v>
      </c>
      <c r="J30" s="129">
        <v>0</v>
      </c>
      <c r="K30" s="152">
        <v>2668.5</v>
      </c>
    </row>
    <row r="31" spans="2:47" s="17" customFormat="1" x14ac:dyDescent="0.25">
      <c r="B31" s="149" t="s">
        <v>173</v>
      </c>
      <c r="C31" s="133">
        <v>98</v>
      </c>
      <c r="D31" s="133">
        <v>0</v>
      </c>
      <c r="E31" s="133">
        <v>0</v>
      </c>
      <c r="F31" s="133">
        <v>193</v>
      </c>
      <c r="G31" s="133">
        <v>75</v>
      </c>
      <c r="H31" s="150">
        <v>2222</v>
      </c>
      <c r="I31" s="133">
        <v>45</v>
      </c>
      <c r="J31" s="133">
        <v>0</v>
      </c>
      <c r="K31" s="151">
        <v>2633</v>
      </c>
    </row>
    <row r="32" spans="2:47" x14ac:dyDescent="0.25">
      <c r="B32" s="146" t="s">
        <v>161</v>
      </c>
      <c r="C32" s="129">
        <v>98</v>
      </c>
      <c r="D32" s="129">
        <v>0</v>
      </c>
      <c r="E32" s="129">
        <v>0</v>
      </c>
      <c r="F32" s="129">
        <v>111</v>
      </c>
      <c r="G32" s="129">
        <v>47</v>
      </c>
      <c r="H32" s="147">
        <v>2268</v>
      </c>
      <c r="I32" s="129">
        <v>15</v>
      </c>
      <c r="J32" s="129">
        <v>0</v>
      </c>
      <c r="K32" s="148">
        <v>2539</v>
      </c>
    </row>
    <row r="33" spans="2:47" s="17" customFormat="1" x14ac:dyDescent="0.25">
      <c r="B33" s="149" t="s">
        <v>174</v>
      </c>
      <c r="C33" s="133">
        <v>0</v>
      </c>
      <c r="D33" s="133">
        <v>0</v>
      </c>
      <c r="E33" s="133">
        <v>0</v>
      </c>
      <c r="F33" s="133">
        <v>431</v>
      </c>
      <c r="G33" s="133">
        <v>0</v>
      </c>
      <c r="H33" s="150">
        <v>1891</v>
      </c>
      <c r="I33" s="133">
        <v>0</v>
      </c>
      <c r="J33" s="133">
        <v>0</v>
      </c>
      <c r="K33" s="151">
        <v>2322</v>
      </c>
    </row>
    <row r="34" spans="2:47" x14ac:dyDescent="0.25">
      <c r="B34" s="146" t="s">
        <v>175</v>
      </c>
      <c r="C34" s="129">
        <v>0</v>
      </c>
      <c r="D34" s="129">
        <v>0</v>
      </c>
      <c r="E34" s="129">
        <v>0</v>
      </c>
      <c r="F34" s="129">
        <v>490</v>
      </c>
      <c r="G34" s="129">
        <v>0</v>
      </c>
      <c r="H34" s="147">
        <v>1809</v>
      </c>
      <c r="I34" s="129">
        <v>0</v>
      </c>
      <c r="J34" s="129">
        <v>0</v>
      </c>
      <c r="K34" s="148">
        <v>2299</v>
      </c>
    </row>
    <row r="35" spans="2:47" s="17" customFormat="1" x14ac:dyDescent="0.25">
      <c r="B35" s="149" t="s">
        <v>176</v>
      </c>
      <c r="C35" s="133">
        <v>85</v>
      </c>
      <c r="D35" s="133">
        <v>0</v>
      </c>
      <c r="E35" s="133">
        <v>0</v>
      </c>
      <c r="F35" s="133">
        <v>253</v>
      </c>
      <c r="G35" s="133">
        <v>62</v>
      </c>
      <c r="H35" s="150">
        <v>1283</v>
      </c>
      <c r="I35" s="133">
        <v>16</v>
      </c>
      <c r="J35" s="133">
        <v>0</v>
      </c>
      <c r="K35" s="151">
        <v>1699</v>
      </c>
    </row>
    <row r="36" spans="2:47" x14ac:dyDescent="0.25">
      <c r="B36" s="146" t="s">
        <v>177</v>
      </c>
      <c r="C36" s="129">
        <v>94.5</v>
      </c>
      <c r="D36" s="129">
        <v>0</v>
      </c>
      <c r="E36" s="129">
        <v>0</v>
      </c>
      <c r="F36" s="129">
        <v>169</v>
      </c>
      <c r="G36" s="129">
        <v>63</v>
      </c>
      <c r="H36" s="147">
        <v>1360</v>
      </c>
      <c r="I36" s="129">
        <v>0</v>
      </c>
      <c r="J36" s="129">
        <v>0</v>
      </c>
      <c r="K36" s="152">
        <v>1686.5</v>
      </c>
    </row>
    <row r="37" spans="2:47" s="17" customFormat="1" ht="25.5" x14ac:dyDescent="0.25">
      <c r="B37" s="149" t="s">
        <v>163</v>
      </c>
      <c r="C37" s="133">
        <v>19.5</v>
      </c>
      <c r="D37" s="133">
        <v>0</v>
      </c>
      <c r="E37" s="133">
        <v>0</v>
      </c>
      <c r="F37" s="133">
        <v>52</v>
      </c>
      <c r="G37" s="133">
        <v>77.5</v>
      </c>
      <c r="H37" s="133">
        <v>815</v>
      </c>
      <c r="I37" s="133">
        <v>25</v>
      </c>
      <c r="J37" s="133">
        <v>0</v>
      </c>
      <c r="K37" s="134">
        <v>989</v>
      </c>
    </row>
    <row r="38" spans="2:47" x14ac:dyDescent="0.25">
      <c r="B38" s="146" t="s">
        <v>178</v>
      </c>
      <c r="C38" s="129">
        <v>29</v>
      </c>
      <c r="D38" s="129">
        <v>0</v>
      </c>
      <c r="E38" s="129">
        <v>0</v>
      </c>
      <c r="F38" s="129">
        <v>80</v>
      </c>
      <c r="G38" s="129">
        <v>48</v>
      </c>
      <c r="H38" s="129">
        <v>697</v>
      </c>
      <c r="I38" s="129">
        <v>0</v>
      </c>
      <c r="J38" s="129">
        <v>0</v>
      </c>
      <c r="K38" s="153">
        <v>854</v>
      </c>
    </row>
    <row r="39" spans="2:47" s="17" customFormat="1" ht="25.5" x14ac:dyDescent="0.25">
      <c r="B39" s="149" t="s">
        <v>179</v>
      </c>
      <c r="C39" s="133">
        <v>83</v>
      </c>
      <c r="D39" s="133">
        <v>0</v>
      </c>
      <c r="E39" s="133">
        <v>0</v>
      </c>
      <c r="F39" s="133">
        <v>97.5</v>
      </c>
      <c r="G39" s="133">
        <v>23</v>
      </c>
      <c r="H39" s="133">
        <v>640</v>
      </c>
      <c r="I39" s="133">
        <v>8</v>
      </c>
      <c r="J39" s="133">
        <v>0</v>
      </c>
      <c r="K39" s="134">
        <v>851.5</v>
      </c>
    </row>
    <row r="40" spans="2:47" ht="25.5" x14ac:dyDescent="0.25">
      <c r="B40" s="146" t="s">
        <v>180</v>
      </c>
      <c r="C40" s="129">
        <v>63</v>
      </c>
      <c r="D40" s="129">
        <v>0</v>
      </c>
      <c r="E40" s="129">
        <v>0</v>
      </c>
      <c r="F40" s="129">
        <v>12</v>
      </c>
      <c r="G40" s="129">
        <v>35</v>
      </c>
      <c r="H40" s="129">
        <v>714</v>
      </c>
      <c r="I40" s="129">
        <v>13</v>
      </c>
      <c r="J40" s="129">
        <v>0</v>
      </c>
      <c r="K40" s="153">
        <v>837</v>
      </c>
    </row>
    <row r="41" spans="2:47" s="17" customFormat="1" x14ac:dyDescent="0.25">
      <c r="B41" s="149" t="s">
        <v>181</v>
      </c>
      <c r="C41" s="133">
        <v>15</v>
      </c>
      <c r="D41" s="133">
        <v>0</v>
      </c>
      <c r="E41" s="133">
        <v>0</v>
      </c>
      <c r="F41" s="133">
        <v>95</v>
      </c>
      <c r="G41" s="133">
        <v>0</v>
      </c>
      <c r="H41" s="133">
        <v>503.5</v>
      </c>
      <c r="I41" s="133">
        <v>0</v>
      </c>
      <c r="J41" s="133">
        <v>0</v>
      </c>
      <c r="K41" s="134">
        <v>613.5</v>
      </c>
    </row>
    <row r="42" spans="2:47" x14ac:dyDescent="0.25">
      <c r="B42" s="146" t="s">
        <v>182</v>
      </c>
      <c r="C42" s="129">
        <v>0</v>
      </c>
      <c r="D42" s="129">
        <v>0</v>
      </c>
      <c r="E42" s="129">
        <v>0</v>
      </c>
      <c r="F42" s="129">
        <v>34</v>
      </c>
      <c r="G42" s="129">
        <v>0</v>
      </c>
      <c r="H42" s="129">
        <v>358</v>
      </c>
      <c r="I42" s="129">
        <v>0</v>
      </c>
      <c r="J42" s="129">
        <v>0</v>
      </c>
      <c r="K42" s="153">
        <v>392</v>
      </c>
    </row>
    <row r="43" spans="2:47" s="17" customFormat="1" ht="25.5" x14ac:dyDescent="0.25">
      <c r="B43" s="149" t="s">
        <v>183</v>
      </c>
      <c r="C43" s="133">
        <v>8</v>
      </c>
      <c r="D43" s="133">
        <v>0</v>
      </c>
      <c r="E43" s="133">
        <v>0</v>
      </c>
      <c r="F43" s="133">
        <v>11</v>
      </c>
      <c r="G43" s="133">
        <v>20</v>
      </c>
      <c r="H43" s="133">
        <v>245</v>
      </c>
      <c r="I43" s="133">
        <v>0</v>
      </c>
      <c r="J43" s="133">
        <v>0</v>
      </c>
      <c r="K43" s="134">
        <v>284</v>
      </c>
    </row>
    <row r="44" spans="2:47" x14ac:dyDescent="0.25">
      <c r="B44" s="146" t="s">
        <v>184</v>
      </c>
      <c r="C44" s="129">
        <v>18</v>
      </c>
      <c r="D44" s="129">
        <v>0</v>
      </c>
      <c r="E44" s="129">
        <v>0</v>
      </c>
      <c r="F44" s="129">
        <v>38.5</v>
      </c>
      <c r="G44" s="129">
        <v>0</v>
      </c>
      <c r="H44" s="129">
        <v>170</v>
      </c>
      <c r="I44" s="129">
        <v>0</v>
      </c>
      <c r="J44" s="129">
        <v>0</v>
      </c>
      <c r="K44" s="153">
        <v>226.5</v>
      </c>
    </row>
    <row r="45" spans="2:47" s="17" customFormat="1" x14ac:dyDescent="0.25">
      <c r="B45" s="149" t="s">
        <v>185</v>
      </c>
      <c r="C45" s="133">
        <v>0</v>
      </c>
      <c r="D45" s="133">
        <v>0</v>
      </c>
      <c r="E45" s="133">
        <v>0</v>
      </c>
      <c r="F45" s="133">
        <v>0</v>
      </c>
      <c r="G45" s="133">
        <v>0</v>
      </c>
      <c r="H45" s="133">
        <v>118</v>
      </c>
      <c r="I45" s="133">
        <v>0</v>
      </c>
      <c r="J45" s="133">
        <v>0</v>
      </c>
      <c r="K45" s="134">
        <v>118</v>
      </c>
    </row>
    <row r="46" spans="2:47" x14ac:dyDescent="0.25">
      <c r="B46" s="146" t="s">
        <v>186</v>
      </c>
      <c r="C46" s="129">
        <v>0</v>
      </c>
      <c r="D46" s="129">
        <v>0</v>
      </c>
      <c r="E46" s="129">
        <v>0</v>
      </c>
      <c r="F46" s="129">
        <v>0</v>
      </c>
      <c r="G46" s="129">
        <v>0</v>
      </c>
      <c r="H46" s="129">
        <v>98</v>
      </c>
      <c r="I46" s="129">
        <v>0</v>
      </c>
      <c r="J46" s="129">
        <v>0</v>
      </c>
      <c r="K46" s="153">
        <v>98</v>
      </c>
    </row>
    <row r="47" spans="2:47" s="17" customFormat="1" x14ac:dyDescent="0.25">
      <c r="B47" s="149" t="s">
        <v>187</v>
      </c>
      <c r="C47" s="133">
        <v>0</v>
      </c>
      <c r="D47" s="133">
        <v>0</v>
      </c>
      <c r="E47" s="133">
        <v>0</v>
      </c>
      <c r="F47" s="133">
        <v>0</v>
      </c>
      <c r="G47" s="133">
        <v>0</v>
      </c>
      <c r="H47" s="133">
        <v>60</v>
      </c>
      <c r="I47" s="133">
        <v>0</v>
      </c>
      <c r="J47" s="133">
        <v>0</v>
      </c>
      <c r="K47" s="134">
        <v>60</v>
      </c>
    </row>
    <row r="48" spans="2:47" ht="15.75" x14ac:dyDescent="0.25">
      <c r="B48" s="154" t="s">
        <v>59</v>
      </c>
      <c r="C48" s="155">
        <v>1640.5</v>
      </c>
      <c r="D48" s="136">
        <v>165</v>
      </c>
      <c r="E48" s="155">
        <v>2886</v>
      </c>
      <c r="F48" s="155">
        <v>41578</v>
      </c>
      <c r="G48" s="136">
        <v>808.5</v>
      </c>
      <c r="H48" s="155">
        <v>52089.5</v>
      </c>
      <c r="I48" s="136">
        <v>169</v>
      </c>
      <c r="J48" s="136">
        <v>237</v>
      </c>
      <c r="K48" s="156">
        <v>99573.5</v>
      </c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</row>
    <row r="49" spans="2:47" x14ac:dyDescent="0.25">
      <c r="B49" s="202" t="s">
        <v>145</v>
      </c>
      <c r="C49" s="202"/>
      <c r="D49" s="202"/>
      <c r="E49" s="202"/>
      <c r="F49" s="202"/>
      <c r="G49" s="202"/>
      <c r="H49" s="202"/>
      <c r="I49" s="202"/>
      <c r="J49" s="202"/>
      <c r="K49" s="202"/>
      <c r="L49" s="202"/>
      <c r="M49" s="202"/>
      <c r="N49" s="202"/>
      <c r="O49" s="202"/>
      <c r="P49" s="202"/>
      <c r="Q49" s="202"/>
      <c r="R49" s="202"/>
      <c r="S49" s="202"/>
      <c r="T49" s="202"/>
      <c r="U49" s="202"/>
      <c r="V49" s="202"/>
      <c r="W49" s="202"/>
      <c r="X49" s="202"/>
      <c r="Y49" s="202"/>
      <c r="Z49" s="202"/>
      <c r="AA49" s="202"/>
      <c r="AB49" s="202"/>
      <c r="AC49" s="202"/>
      <c r="AD49" s="202"/>
      <c r="AE49" s="202"/>
      <c r="AF49" s="202"/>
      <c r="AG49" s="202"/>
      <c r="AH49" s="202"/>
      <c r="AI49" s="202"/>
      <c r="AJ49" s="202"/>
      <c r="AK49" s="202"/>
      <c r="AL49" s="202"/>
      <c r="AM49" s="202"/>
      <c r="AN49" s="202"/>
      <c r="AO49" s="202"/>
      <c r="AP49" s="202"/>
      <c r="AQ49" s="202"/>
      <c r="AR49" s="202"/>
      <c r="AS49" s="202"/>
      <c r="AT49" s="202"/>
      <c r="AU49" s="202"/>
    </row>
    <row r="50" spans="2:47" x14ac:dyDescent="0.25">
      <c r="B50" s="209"/>
      <c r="C50" s="209"/>
      <c r="D50" s="209"/>
      <c r="E50" s="209"/>
      <c r="F50" s="209"/>
      <c r="G50" s="209"/>
      <c r="H50" s="209"/>
      <c r="I50" s="209"/>
      <c r="J50" s="209"/>
      <c r="K50" s="209"/>
      <c r="L50" s="209"/>
      <c r="M50" s="209"/>
      <c r="N50" s="209"/>
      <c r="O50" s="209"/>
      <c r="P50" s="209"/>
      <c r="Q50" s="209"/>
      <c r="R50" s="209"/>
      <c r="S50" s="209"/>
      <c r="T50" s="209"/>
      <c r="U50" s="209"/>
      <c r="V50" s="209"/>
      <c r="W50" s="209"/>
      <c r="X50" s="209"/>
      <c r="Y50" s="209"/>
      <c r="Z50" s="209"/>
      <c r="AA50" s="209"/>
      <c r="AB50" s="209"/>
      <c r="AC50" s="209"/>
      <c r="AD50" s="209"/>
      <c r="AE50" s="209"/>
      <c r="AF50" s="209"/>
      <c r="AG50" s="209"/>
      <c r="AH50" s="209"/>
      <c r="AI50" s="209"/>
      <c r="AJ50" s="209"/>
      <c r="AK50" s="209"/>
      <c r="AL50" s="209"/>
      <c r="AM50" s="209"/>
      <c r="AN50" s="209"/>
      <c r="AO50" s="209"/>
      <c r="AP50" s="209"/>
      <c r="AQ50" s="209"/>
      <c r="AR50" s="209"/>
      <c r="AS50" s="209"/>
      <c r="AT50" s="209"/>
      <c r="AU50" s="209"/>
    </row>
    <row r="51" spans="2:47" x14ac:dyDescent="0.25">
      <c r="B51" s="209"/>
      <c r="C51" s="209"/>
      <c r="D51" s="209"/>
      <c r="E51" s="209"/>
      <c r="F51" s="209"/>
      <c r="G51" s="209"/>
      <c r="H51" s="209"/>
      <c r="I51" s="209"/>
      <c r="J51" s="209"/>
      <c r="K51" s="209"/>
      <c r="L51" s="209"/>
      <c r="M51" s="209"/>
      <c r="N51" s="209"/>
      <c r="O51" s="209"/>
      <c r="P51" s="209"/>
      <c r="Q51" s="209"/>
      <c r="R51" s="209"/>
      <c r="S51" s="209"/>
      <c r="T51" s="209"/>
      <c r="U51" s="209"/>
      <c r="V51" s="209"/>
      <c r="W51" s="209"/>
      <c r="X51" s="209"/>
      <c r="Y51" s="209"/>
      <c r="Z51" s="209"/>
      <c r="AA51" s="209"/>
      <c r="AB51" s="209"/>
      <c r="AC51" s="209"/>
      <c r="AD51" s="209"/>
      <c r="AE51" s="209"/>
      <c r="AF51" s="209"/>
      <c r="AG51" s="209"/>
      <c r="AH51" s="209"/>
      <c r="AI51" s="209"/>
      <c r="AJ51" s="209"/>
      <c r="AK51" s="209"/>
      <c r="AL51" s="209"/>
      <c r="AM51" s="209"/>
      <c r="AN51" s="209"/>
      <c r="AO51" s="209"/>
      <c r="AP51" s="209"/>
      <c r="AQ51" s="209"/>
      <c r="AR51" s="209"/>
      <c r="AS51" s="209"/>
      <c r="AT51" s="209"/>
      <c r="AU51" s="209"/>
    </row>
    <row r="52" spans="2:47" x14ac:dyDescent="0.25">
      <c r="B52" s="202"/>
      <c r="C52" s="202"/>
      <c r="D52" s="202"/>
      <c r="E52" s="202"/>
      <c r="F52" s="202"/>
      <c r="G52" s="202"/>
      <c r="H52" s="202"/>
      <c r="I52" s="202"/>
      <c r="J52" s="202"/>
      <c r="K52" s="202"/>
      <c r="L52" s="202"/>
      <c r="M52" s="202"/>
      <c r="N52" s="202"/>
      <c r="O52" s="202"/>
      <c r="P52" s="202"/>
      <c r="Q52" s="202"/>
      <c r="R52" s="202"/>
      <c r="S52" s="202"/>
      <c r="T52" s="202"/>
      <c r="U52" s="202"/>
      <c r="V52" s="202"/>
      <c r="W52" s="202"/>
      <c r="X52" s="202"/>
      <c r="Y52" s="202"/>
      <c r="Z52" s="202"/>
      <c r="AA52" s="202"/>
      <c r="AB52" s="202"/>
      <c r="AC52" s="202"/>
      <c r="AD52" s="202"/>
      <c r="AE52" s="202"/>
      <c r="AF52" s="202"/>
      <c r="AG52" s="202"/>
      <c r="AH52" s="202"/>
      <c r="AI52" s="202"/>
      <c r="AJ52" s="202"/>
      <c r="AK52" s="202"/>
      <c r="AL52" s="202"/>
      <c r="AM52" s="202"/>
      <c r="AN52" s="202"/>
      <c r="AO52" s="202"/>
      <c r="AP52" s="202"/>
      <c r="AQ52" s="202"/>
      <c r="AR52" s="202"/>
      <c r="AS52" s="202"/>
      <c r="AT52" s="202"/>
      <c r="AU52" s="202"/>
    </row>
    <row r="53" spans="2:47" x14ac:dyDescent="0.25">
      <c r="B53" s="202"/>
      <c r="C53" s="202"/>
      <c r="D53" s="202"/>
      <c r="E53" s="202"/>
      <c r="F53" s="202"/>
      <c r="G53" s="202"/>
      <c r="H53" s="202"/>
      <c r="I53" s="202"/>
      <c r="J53" s="202"/>
      <c r="K53" s="202"/>
      <c r="L53" s="202"/>
      <c r="M53" s="202"/>
      <c r="N53" s="202"/>
      <c r="O53" s="202"/>
      <c r="P53" s="202"/>
      <c r="Q53" s="202"/>
      <c r="R53" s="202"/>
      <c r="S53" s="202"/>
      <c r="T53" s="202"/>
      <c r="U53" s="202"/>
      <c r="V53" s="202"/>
      <c r="W53" s="202"/>
      <c r="X53" s="202"/>
      <c r="Y53" s="202"/>
      <c r="Z53" s="202"/>
      <c r="AA53" s="202"/>
      <c r="AB53" s="202"/>
      <c r="AC53" s="202"/>
      <c r="AD53" s="202"/>
      <c r="AE53" s="202"/>
      <c r="AF53" s="202"/>
      <c r="AG53" s="202"/>
      <c r="AH53" s="202"/>
      <c r="AI53" s="202"/>
      <c r="AJ53" s="202"/>
      <c r="AK53" s="202"/>
      <c r="AL53" s="202"/>
      <c r="AM53" s="202"/>
      <c r="AN53" s="202"/>
      <c r="AO53" s="202"/>
      <c r="AP53" s="202"/>
      <c r="AQ53" s="202"/>
      <c r="AR53" s="202"/>
      <c r="AS53" s="202"/>
      <c r="AT53" s="202"/>
      <c r="AU53" s="202"/>
    </row>
  </sheetData>
  <mergeCells count="12">
    <mergeCell ref="B53:AU53"/>
    <mergeCell ref="B2:AU2"/>
    <mergeCell ref="B3:P3"/>
    <mergeCell ref="B4:AU4"/>
    <mergeCell ref="J9:K9"/>
    <mergeCell ref="L9:M9"/>
    <mergeCell ref="N9:O9"/>
    <mergeCell ref="B16:AU16"/>
    <mergeCell ref="B49:AU49"/>
    <mergeCell ref="B50:AU50"/>
    <mergeCell ref="B51:AU51"/>
    <mergeCell ref="B52:AU5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R70"/>
  <sheetViews>
    <sheetView workbookViewId="0">
      <selection activeCell="O8" sqref="O8"/>
    </sheetView>
  </sheetViews>
  <sheetFormatPr baseColWidth="10" defaultRowHeight="15" x14ac:dyDescent="0.25"/>
  <cols>
    <col min="1" max="1" width="4.85546875" style="53" customWidth="1"/>
    <col min="2" max="2" width="12.85546875" style="53" customWidth="1"/>
    <col min="3" max="9" width="11.5703125" style="53" bestFit="1" customWidth="1"/>
    <col min="10" max="11" width="11.7109375" style="53" bestFit="1" customWidth="1"/>
    <col min="12" max="14" width="11.5703125" style="53" bestFit="1" customWidth="1"/>
    <col min="15" max="15" width="11.7109375" style="53" bestFit="1" customWidth="1"/>
    <col min="16" max="16" width="1.140625" style="53" customWidth="1"/>
    <col min="17" max="17" width="11.42578125" style="53"/>
    <col min="18" max="18" width="11.85546875" style="53" bestFit="1" customWidth="1"/>
    <col min="19" max="16384" width="11.42578125" style="53"/>
  </cols>
  <sheetData>
    <row r="1" spans="1:15" ht="15.75" thickBot="1" x14ac:dyDescent="0.3"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</row>
    <row r="2" spans="1:15" ht="15.75" x14ac:dyDescent="0.25">
      <c r="B2" s="191" t="s">
        <v>108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3"/>
    </row>
    <row r="3" spans="1:15" x14ac:dyDescent="0.25">
      <c r="B3" s="217" t="s">
        <v>109</v>
      </c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9"/>
    </row>
    <row r="4" spans="1:15" x14ac:dyDescent="0.25">
      <c r="B4" s="220" t="s">
        <v>190</v>
      </c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2"/>
    </row>
    <row r="5" spans="1:15" ht="15" customHeight="1" x14ac:dyDescent="0.25">
      <c r="B5" s="197" t="s">
        <v>110</v>
      </c>
      <c r="C5" s="198"/>
      <c r="D5" s="33"/>
      <c r="E5" s="40"/>
      <c r="F5" s="41"/>
      <c r="G5" s="40"/>
      <c r="H5" s="40"/>
      <c r="I5" s="40"/>
      <c r="J5" s="41"/>
      <c r="K5" s="41"/>
      <c r="L5" s="40"/>
      <c r="M5" s="171"/>
      <c r="N5" s="170">
        <v>42795</v>
      </c>
      <c r="O5" s="172"/>
    </row>
    <row r="6" spans="1:15" ht="45" x14ac:dyDescent="0.25">
      <c r="B6" s="173" t="s">
        <v>189</v>
      </c>
      <c r="C6" s="98" t="s">
        <v>102</v>
      </c>
      <c r="D6" s="98" t="s">
        <v>103</v>
      </c>
      <c r="E6" s="98" t="s">
        <v>74</v>
      </c>
      <c r="F6" s="98" t="s">
        <v>104</v>
      </c>
      <c r="G6" s="98" t="s">
        <v>197</v>
      </c>
      <c r="H6" s="98" t="s">
        <v>11</v>
      </c>
      <c r="I6" s="38" t="s">
        <v>198</v>
      </c>
      <c r="J6" s="98" t="s">
        <v>199</v>
      </c>
      <c r="K6" s="98" t="s">
        <v>200</v>
      </c>
      <c r="L6" s="98" t="s">
        <v>201</v>
      </c>
      <c r="M6" s="98" t="s">
        <v>202</v>
      </c>
      <c r="N6" s="98" t="s">
        <v>12</v>
      </c>
      <c r="O6" s="174" t="s">
        <v>13</v>
      </c>
    </row>
    <row r="7" spans="1:15" ht="15.75" thickBot="1" x14ac:dyDescent="0.3">
      <c r="B7" s="180" t="s">
        <v>127</v>
      </c>
      <c r="C7" s="181">
        <f t="shared" ref="C7:O7" si="0">C16+C43+C68</f>
        <v>8112</v>
      </c>
      <c r="D7" s="182">
        <f t="shared" si="0"/>
        <v>21924.85</v>
      </c>
      <c r="E7" s="182">
        <f t="shared" si="0"/>
        <v>300887.57</v>
      </c>
      <c r="F7" s="182">
        <f t="shared" si="0"/>
        <v>330924.42000000004</v>
      </c>
      <c r="G7" s="182">
        <f t="shared" si="0"/>
        <v>279429.07</v>
      </c>
      <c r="H7" s="182">
        <f t="shared" si="0"/>
        <v>7.5</v>
      </c>
      <c r="I7" s="181">
        <f t="shared" si="0"/>
        <v>21451</v>
      </c>
      <c r="J7" s="182">
        <f t="shared" si="0"/>
        <v>9622625.8699999992</v>
      </c>
      <c r="K7" s="182">
        <f t="shared" si="0"/>
        <v>7730404.5</v>
      </c>
      <c r="L7" s="181">
        <f t="shared" si="0"/>
        <v>0</v>
      </c>
      <c r="M7" s="181">
        <f t="shared" si="0"/>
        <v>0</v>
      </c>
      <c r="N7" s="181">
        <f t="shared" si="0"/>
        <v>0</v>
      </c>
      <c r="O7" s="183">
        <f t="shared" si="0"/>
        <v>5654044.04</v>
      </c>
    </row>
    <row r="8" spans="1:15" x14ac:dyDescent="0.25">
      <c r="A8" s="41"/>
      <c r="B8" s="42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</row>
    <row r="9" spans="1:15" x14ac:dyDescent="0.25">
      <c r="B9" s="44"/>
      <c r="C9" s="45"/>
      <c r="D9" s="45"/>
      <c r="E9" s="45"/>
      <c r="F9" s="45"/>
      <c r="G9" s="45"/>
      <c r="H9" s="45"/>
      <c r="I9" s="45"/>
      <c r="J9" s="45"/>
      <c r="M9" s="50"/>
      <c r="N9" s="33" t="s">
        <v>6</v>
      </c>
      <c r="O9" s="184">
        <v>42795</v>
      </c>
    </row>
    <row r="10" spans="1:15" x14ac:dyDescent="0.25">
      <c r="B10" s="210" t="s">
        <v>188</v>
      </c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2"/>
    </row>
    <row r="11" spans="1:15" ht="45" x14ac:dyDescent="0.25">
      <c r="B11" s="37" t="s">
        <v>10</v>
      </c>
      <c r="C11" s="37" t="s">
        <v>102</v>
      </c>
      <c r="D11" s="37" t="s">
        <v>103</v>
      </c>
      <c r="E11" s="37" t="s">
        <v>74</v>
      </c>
      <c r="F11" s="37" t="s">
        <v>104</v>
      </c>
      <c r="G11" s="37" t="s">
        <v>197</v>
      </c>
      <c r="H11" s="37" t="s">
        <v>11</v>
      </c>
      <c r="I11" s="38" t="s">
        <v>198</v>
      </c>
      <c r="J11" s="37" t="s">
        <v>199</v>
      </c>
      <c r="K11" s="37" t="s">
        <v>200</v>
      </c>
      <c r="L11" s="37" t="s">
        <v>201</v>
      </c>
      <c r="M11" s="37" t="s">
        <v>202</v>
      </c>
      <c r="N11" s="37" t="s">
        <v>12</v>
      </c>
      <c r="O11" s="37" t="s">
        <v>13</v>
      </c>
    </row>
    <row r="12" spans="1:15" ht="22.5" x14ac:dyDescent="0.25">
      <c r="A12" s="46"/>
      <c r="B12" s="185" t="s">
        <v>123</v>
      </c>
      <c r="C12" s="25">
        <v>0</v>
      </c>
      <c r="D12" s="25">
        <v>0</v>
      </c>
      <c r="E12" s="26">
        <v>15188.5</v>
      </c>
      <c r="F12" s="26">
        <v>15188.5</v>
      </c>
      <c r="G12" s="26">
        <v>12478.5</v>
      </c>
      <c r="H12" s="25">
        <v>0</v>
      </c>
      <c r="I12" s="26">
        <f>E12-G12-H12</f>
        <v>2710</v>
      </c>
      <c r="J12" s="26">
        <v>1897432</v>
      </c>
      <c r="K12" s="26">
        <v>647140.84</v>
      </c>
      <c r="L12" s="25">
        <v>124.926</v>
      </c>
      <c r="M12" s="25">
        <v>51.86</v>
      </c>
      <c r="N12" s="25">
        <v>651.39</v>
      </c>
      <c r="O12" s="26">
        <v>421539.76</v>
      </c>
    </row>
    <row r="13" spans="1:15" ht="22.5" x14ac:dyDescent="0.25">
      <c r="A13" s="46"/>
      <c r="B13" s="186" t="s">
        <v>124</v>
      </c>
      <c r="C13" s="27">
        <v>851</v>
      </c>
      <c r="D13" s="28">
        <v>8717</v>
      </c>
      <c r="E13" s="28">
        <v>21433</v>
      </c>
      <c r="F13" s="28">
        <v>31001</v>
      </c>
      <c r="G13" s="28">
        <v>16385</v>
      </c>
      <c r="H13" s="27">
        <v>0</v>
      </c>
      <c r="I13" s="227">
        <f t="shared" ref="I13:I15" si="1">E13-G13-H13</f>
        <v>5048</v>
      </c>
      <c r="J13" s="28">
        <v>1469775</v>
      </c>
      <c r="K13" s="28">
        <v>1348614</v>
      </c>
      <c r="L13" s="27">
        <v>68.575000000000003</v>
      </c>
      <c r="M13" s="27">
        <v>82.308000000000007</v>
      </c>
      <c r="N13" s="27">
        <v>743.14</v>
      </c>
      <c r="O13" s="28">
        <v>1002210.75</v>
      </c>
    </row>
    <row r="14" spans="1:15" ht="22.5" x14ac:dyDescent="0.25">
      <c r="A14" s="46"/>
      <c r="B14" s="185" t="s">
        <v>125</v>
      </c>
      <c r="C14" s="25">
        <v>0</v>
      </c>
      <c r="D14" s="25">
        <v>62</v>
      </c>
      <c r="E14" s="26">
        <v>16941</v>
      </c>
      <c r="F14" s="26">
        <v>17003</v>
      </c>
      <c r="G14" s="26">
        <v>16645</v>
      </c>
      <c r="H14" s="25">
        <v>0</v>
      </c>
      <c r="I14" s="26">
        <f t="shared" si="1"/>
        <v>296</v>
      </c>
      <c r="J14" s="26">
        <v>14527.17</v>
      </c>
      <c r="K14" s="26">
        <v>8548.2999999999993</v>
      </c>
      <c r="L14" s="25">
        <v>0.85799999999999998</v>
      </c>
      <c r="M14" s="25">
        <v>0.51400000000000001</v>
      </c>
      <c r="N14" s="26">
        <v>5394.97</v>
      </c>
      <c r="O14" s="26">
        <v>46117.84</v>
      </c>
    </row>
    <row r="15" spans="1:15" ht="22.5" x14ac:dyDescent="0.25">
      <c r="A15" s="47"/>
      <c r="B15" s="186" t="s">
        <v>126</v>
      </c>
      <c r="C15" s="28">
        <v>6893</v>
      </c>
      <c r="D15" s="28">
        <v>11156</v>
      </c>
      <c r="E15" s="28">
        <v>53397</v>
      </c>
      <c r="F15" s="28">
        <v>71446</v>
      </c>
      <c r="G15" s="28">
        <v>40000</v>
      </c>
      <c r="H15" s="27">
        <v>0</v>
      </c>
      <c r="I15" s="227">
        <f t="shared" si="1"/>
        <v>13397</v>
      </c>
      <c r="J15" s="28">
        <v>2397651.12</v>
      </c>
      <c r="K15" s="28">
        <v>2227110.6</v>
      </c>
      <c r="L15" s="27">
        <v>44.902000000000001</v>
      </c>
      <c r="M15" s="27">
        <v>55.677999999999997</v>
      </c>
      <c r="N15" s="27">
        <v>790.01</v>
      </c>
      <c r="O15" s="28">
        <v>1759439.47</v>
      </c>
    </row>
    <row r="16" spans="1:15" x14ac:dyDescent="0.25">
      <c r="B16" s="103" t="s">
        <v>59</v>
      </c>
      <c r="C16" s="169">
        <f>SUM(C12:C15)</f>
        <v>7744</v>
      </c>
      <c r="D16" s="169">
        <f t="shared" ref="D16:O16" si="2">SUM(D12:D15)</f>
        <v>19935</v>
      </c>
      <c r="E16" s="104">
        <f t="shared" si="2"/>
        <v>106959.5</v>
      </c>
      <c r="F16" s="104">
        <f t="shared" si="2"/>
        <v>134638.5</v>
      </c>
      <c r="G16" s="104">
        <f t="shared" si="2"/>
        <v>85508.5</v>
      </c>
      <c r="H16" s="169">
        <f t="shared" si="2"/>
        <v>0</v>
      </c>
      <c r="I16" s="169">
        <f>SUM(I12:I15)</f>
        <v>21451</v>
      </c>
      <c r="J16" s="104">
        <f t="shared" si="2"/>
        <v>5779385.29</v>
      </c>
      <c r="K16" s="104">
        <f t="shared" si="2"/>
        <v>4231413.74</v>
      </c>
      <c r="L16" s="169">
        <v>0</v>
      </c>
      <c r="M16" s="169">
        <v>0</v>
      </c>
      <c r="N16" s="169">
        <v>0</v>
      </c>
      <c r="O16" s="104">
        <f t="shared" si="2"/>
        <v>3229307.8200000003</v>
      </c>
    </row>
    <row r="17" spans="2:15" ht="15" customHeight="1" x14ac:dyDescent="0.25">
      <c r="B17" s="213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50"/>
    </row>
    <row r="18" spans="2:15" x14ac:dyDescent="0.25">
      <c r="B18" s="214" t="s">
        <v>128</v>
      </c>
      <c r="C18" s="215"/>
      <c r="D18" s="215"/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6"/>
    </row>
    <row r="19" spans="2:15" x14ac:dyDescent="0.25">
      <c r="B19" s="175" t="s">
        <v>3</v>
      </c>
      <c r="C19" s="54">
        <v>2016</v>
      </c>
      <c r="D19" s="40"/>
      <c r="E19" s="40"/>
      <c r="F19" s="40"/>
      <c r="G19" s="40"/>
      <c r="H19" s="40"/>
      <c r="I19" s="40"/>
      <c r="J19" s="40"/>
      <c r="K19" s="40"/>
      <c r="L19" s="40"/>
      <c r="M19" s="23"/>
      <c r="N19" s="23"/>
      <c r="O19" s="176">
        <v>42795</v>
      </c>
    </row>
    <row r="20" spans="2:15" ht="45" x14ac:dyDescent="0.25">
      <c r="B20" s="98" t="s">
        <v>10</v>
      </c>
      <c r="C20" s="98" t="s">
        <v>102</v>
      </c>
      <c r="D20" s="98" t="s">
        <v>103</v>
      </c>
      <c r="E20" s="98" t="s">
        <v>74</v>
      </c>
      <c r="F20" s="98" t="s">
        <v>104</v>
      </c>
      <c r="G20" s="98" t="s">
        <v>197</v>
      </c>
      <c r="H20" s="98" t="s">
        <v>11</v>
      </c>
      <c r="I20" s="38" t="s">
        <v>198</v>
      </c>
      <c r="J20" s="98" t="s">
        <v>199</v>
      </c>
      <c r="K20" s="98" t="s">
        <v>200</v>
      </c>
      <c r="L20" s="98" t="s">
        <v>201</v>
      </c>
      <c r="M20" s="98" t="s">
        <v>202</v>
      </c>
      <c r="N20" s="98" t="s">
        <v>12</v>
      </c>
      <c r="O20" s="98" t="s">
        <v>13</v>
      </c>
    </row>
    <row r="21" spans="2:15" x14ac:dyDescent="0.25">
      <c r="B21" s="187" t="s">
        <v>75</v>
      </c>
      <c r="C21" s="12">
        <v>0</v>
      </c>
      <c r="D21" s="12">
        <v>0</v>
      </c>
      <c r="E21" s="12">
        <v>16</v>
      </c>
      <c r="F21" s="12">
        <v>16</v>
      </c>
      <c r="G21" s="12">
        <v>16</v>
      </c>
      <c r="H21" s="12">
        <v>0</v>
      </c>
      <c r="I21" s="12">
        <f>E21-G21-H21</f>
        <v>0</v>
      </c>
      <c r="J21" s="12">
        <v>143.5</v>
      </c>
      <c r="K21" s="12">
        <v>135.38</v>
      </c>
      <c r="L21" s="12">
        <v>8.9689999999999994</v>
      </c>
      <c r="M21" s="12">
        <v>8.4610000000000003</v>
      </c>
      <c r="N21" s="13">
        <v>10541.2</v>
      </c>
      <c r="O21" s="13">
        <v>1427.07</v>
      </c>
    </row>
    <row r="22" spans="2:15" s="17" customFormat="1" x14ac:dyDescent="0.25">
      <c r="B22" s="102" t="s">
        <v>76</v>
      </c>
      <c r="C22" s="15">
        <v>0</v>
      </c>
      <c r="D22" s="15">
        <v>0</v>
      </c>
      <c r="E22" s="15">
        <v>33</v>
      </c>
      <c r="F22" s="15">
        <v>33</v>
      </c>
      <c r="G22" s="15">
        <v>33</v>
      </c>
      <c r="H22" s="15">
        <v>0</v>
      </c>
      <c r="I22" s="168">
        <f t="shared" ref="I22:I42" si="3">E22-G22-H22</f>
        <v>0</v>
      </c>
      <c r="J22" s="15">
        <v>160.4</v>
      </c>
      <c r="K22" s="15">
        <v>165.13</v>
      </c>
      <c r="L22" s="15">
        <v>4.8609999999999998</v>
      </c>
      <c r="M22" s="15">
        <v>5.0039999999999996</v>
      </c>
      <c r="N22" s="16">
        <v>9885.8700000000008</v>
      </c>
      <c r="O22" s="16">
        <v>1632.45</v>
      </c>
    </row>
    <row r="23" spans="2:15" x14ac:dyDescent="0.25">
      <c r="B23" s="187" t="s">
        <v>77</v>
      </c>
      <c r="C23" s="12">
        <v>0</v>
      </c>
      <c r="D23" s="12">
        <v>0</v>
      </c>
      <c r="E23" s="12">
        <v>80</v>
      </c>
      <c r="F23" s="12">
        <v>80</v>
      </c>
      <c r="G23" s="12">
        <v>80</v>
      </c>
      <c r="H23" s="12">
        <v>0</v>
      </c>
      <c r="I23" s="12">
        <f t="shared" si="3"/>
        <v>0</v>
      </c>
      <c r="J23" s="12">
        <v>320</v>
      </c>
      <c r="K23" s="12">
        <v>80</v>
      </c>
      <c r="L23" s="12">
        <v>4</v>
      </c>
      <c r="M23" s="12">
        <v>1</v>
      </c>
      <c r="N23" s="13">
        <v>99000</v>
      </c>
      <c r="O23" s="13">
        <v>7920</v>
      </c>
    </row>
    <row r="24" spans="2:15" s="17" customFormat="1" x14ac:dyDescent="0.25">
      <c r="B24" s="102" t="s">
        <v>78</v>
      </c>
      <c r="C24" s="15">
        <v>0</v>
      </c>
      <c r="D24" s="15">
        <v>0</v>
      </c>
      <c r="E24" s="15">
        <v>9</v>
      </c>
      <c r="F24" s="15">
        <v>9</v>
      </c>
      <c r="G24" s="15">
        <v>9</v>
      </c>
      <c r="H24" s="15">
        <v>0</v>
      </c>
      <c r="I24" s="168">
        <f t="shared" si="3"/>
        <v>0</v>
      </c>
      <c r="J24" s="15">
        <v>60.3</v>
      </c>
      <c r="K24" s="15">
        <v>60.3</v>
      </c>
      <c r="L24" s="15">
        <v>6.7</v>
      </c>
      <c r="M24" s="15">
        <v>6.7</v>
      </c>
      <c r="N24" s="16">
        <v>7970.15</v>
      </c>
      <c r="O24" s="15">
        <v>480.6</v>
      </c>
    </row>
    <row r="25" spans="2:15" x14ac:dyDescent="0.25">
      <c r="B25" s="187" t="s">
        <v>79</v>
      </c>
      <c r="C25" s="12">
        <v>0</v>
      </c>
      <c r="D25" s="12">
        <v>0</v>
      </c>
      <c r="E25" s="12">
        <v>4</v>
      </c>
      <c r="F25" s="12">
        <v>4</v>
      </c>
      <c r="G25" s="12">
        <v>4</v>
      </c>
      <c r="H25" s="12">
        <v>0</v>
      </c>
      <c r="I25" s="12">
        <f t="shared" si="3"/>
        <v>0</v>
      </c>
      <c r="J25" s="12">
        <v>54</v>
      </c>
      <c r="K25" s="12">
        <v>88</v>
      </c>
      <c r="L25" s="12">
        <v>13.5</v>
      </c>
      <c r="M25" s="12">
        <v>22</v>
      </c>
      <c r="N25" s="13">
        <v>7851.77</v>
      </c>
      <c r="O25" s="12">
        <v>690.96</v>
      </c>
    </row>
    <row r="26" spans="2:15" s="17" customFormat="1" x14ac:dyDescent="0.25">
      <c r="B26" s="102" t="s">
        <v>80</v>
      </c>
      <c r="C26" s="15">
        <v>0</v>
      </c>
      <c r="D26" s="15">
        <v>0</v>
      </c>
      <c r="E26" s="15">
        <v>10</v>
      </c>
      <c r="F26" s="15">
        <v>10</v>
      </c>
      <c r="G26" s="15">
        <v>10</v>
      </c>
      <c r="H26" s="15">
        <v>0</v>
      </c>
      <c r="I26" s="168">
        <f t="shared" si="3"/>
        <v>0</v>
      </c>
      <c r="J26" s="15">
        <v>38</v>
      </c>
      <c r="K26" s="15">
        <v>38</v>
      </c>
      <c r="L26" s="15">
        <v>3.8</v>
      </c>
      <c r="M26" s="15">
        <v>3.8</v>
      </c>
      <c r="N26" s="16">
        <v>7407.89</v>
      </c>
      <c r="O26" s="15">
        <v>281.5</v>
      </c>
    </row>
    <row r="27" spans="2:15" x14ac:dyDescent="0.25">
      <c r="B27" s="187" t="s">
        <v>81</v>
      </c>
      <c r="C27" s="12">
        <v>0</v>
      </c>
      <c r="D27" s="12">
        <v>350</v>
      </c>
      <c r="E27" s="13">
        <v>1280</v>
      </c>
      <c r="F27" s="13">
        <v>1630</v>
      </c>
      <c r="G27" s="13">
        <v>1280</v>
      </c>
      <c r="H27" s="12">
        <v>0</v>
      </c>
      <c r="I27" s="12">
        <f t="shared" si="3"/>
        <v>0</v>
      </c>
      <c r="J27" s="13">
        <v>36806.800000000003</v>
      </c>
      <c r="K27" s="13">
        <v>26703.8</v>
      </c>
      <c r="L27" s="12">
        <v>28.754999999999999</v>
      </c>
      <c r="M27" s="12">
        <v>20.861999999999998</v>
      </c>
      <c r="N27" s="13">
        <v>2595.4</v>
      </c>
      <c r="O27" s="13">
        <v>69307.13</v>
      </c>
    </row>
    <row r="28" spans="2:15" s="17" customFormat="1" x14ac:dyDescent="0.25">
      <c r="B28" s="102" t="s">
        <v>82</v>
      </c>
      <c r="C28" s="15">
        <v>0</v>
      </c>
      <c r="D28" s="15">
        <v>0</v>
      </c>
      <c r="E28" s="15">
        <v>238</v>
      </c>
      <c r="F28" s="15">
        <v>238</v>
      </c>
      <c r="G28" s="15">
        <v>238</v>
      </c>
      <c r="H28" s="15">
        <v>0</v>
      </c>
      <c r="I28" s="168">
        <f t="shared" si="3"/>
        <v>0</v>
      </c>
      <c r="J28" s="15">
        <v>994.35</v>
      </c>
      <c r="K28" s="15">
        <v>719.62</v>
      </c>
      <c r="L28" s="15">
        <v>4.1779999999999999</v>
      </c>
      <c r="M28" s="15">
        <v>3.024</v>
      </c>
      <c r="N28" s="16">
        <v>22103.51</v>
      </c>
      <c r="O28" s="16">
        <v>15906.13</v>
      </c>
    </row>
    <row r="29" spans="2:15" x14ac:dyDescent="0.25">
      <c r="B29" s="187" t="s">
        <v>83</v>
      </c>
      <c r="C29" s="12">
        <v>0</v>
      </c>
      <c r="D29" s="12">
        <v>0</v>
      </c>
      <c r="E29" s="12">
        <v>150</v>
      </c>
      <c r="F29" s="12">
        <v>150</v>
      </c>
      <c r="G29" s="12">
        <v>150</v>
      </c>
      <c r="H29" s="12">
        <v>0</v>
      </c>
      <c r="I29" s="12">
        <f t="shared" si="3"/>
        <v>0</v>
      </c>
      <c r="J29" s="13">
        <v>2085</v>
      </c>
      <c r="K29" s="13">
        <v>2025</v>
      </c>
      <c r="L29" s="12">
        <v>13.9</v>
      </c>
      <c r="M29" s="12">
        <v>13.5</v>
      </c>
      <c r="N29" s="13">
        <v>1232.3499999999999</v>
      </c>
      <c r="O29" s="13">
        <v>2495.5100000000002</v>
      </c>
    </row>
    <row r="30" spans="2:15" s="17" customFormat="1" x14ac:dyDescent="0.25">
      <c r="B30" s="102" t="s">
        <v>84</v>
      </c>
      <c r="C30" s="15">
        <v>0</v>
      </c>
      <c r="D30" s="15">
        <v>1</v>
      </c>
      <c r="E30" s="15">
        <v>21</v>
      </c>
      <c r="F30" s="15">
        <v>22</v>
      </c>
      <c r="G30" s="15">
        <v>21</v>
      </c>
      <c r="H30" s="15">
        <v>0</v>
      </c>
      <c r="I30" s="168">
        <f t="shared" si="3"/>
        <v>0</v>
      </c>
      <c r="J30" s="15">
        <v>184.8</v>
      </c>
      <c r="K30" s="15">
        <v>184.8</v>
      </c>
      <c r="L30" s="15">
        <v>8.8000000000000007</v>
      </c>
      <c r="M30" s="15">
        <v>8.8000000000000007</v>
      </c>
      <c r="N30" s="16">
        <v>8132.9</v>
      </c>
      <c r="O30" s="16">
        <v>1502.96</v>
      </c>
    </row>
    <row r="31" spans="2:15" x14ac:dyDescent="0.25">
      <c r="B31" s="187" t="s">
        <v>85</v>
      </c>
      <c r="C31" s="12">
        <v>0</v>
      </c>
      <c r="D31" s="12">
        <v>0</v>
      </c>
      <c r="E31" s="12">
        <v>15</v>
      </c>
      <c r="F31" s="12">
        <v>15</v>
      </c>
      <c r="G31" s="12">
        <v>15</v>
      </c>
      <c r="H31" s="12">
        <v>0</v>
      </c>
      <c r="I31" s="12">
        <f t="shared" si="3"/>
        <v>0</v>
      </c>
      <c r="J31" s="12">
        <v>114.6</v>
      </c>
      <c r="K31" s="12">
        <v>114.6</v>
      </c>
      <c r="L31" s="12">
        <v>7.64</v>
      </c>
      <c r="M31" s="12">
        <v>7.64</v>
      </c>
      <c r="N31" s="13">
        <v>8017.98</v>
      </c>
      <c r="O31" s="12">
        <v>918.86</v>
      </c>
    </row>
    <row r="32" spans="2:15" s="17" customFormat="1" x14ac:dyDescent="0.25">
      <c r="B32" s="102" t="s">
        <v>86</v>
      </c>
      <c r="C32" s="15">
        <v>23</v>
      </c>
      <c r="D32" s="15">
        <v>252</v>
      </c>
      <c r="E32" s="16">
        <v>6832.07</v>
      </c>
      <c r="F32" s="16">
        <v>7107.07</v>
      </c>
      <c r="G32" s="16">
        <v>6832.07</v>
      </c>
      <c r="H32" s="15">
        <v>0</v>
      </c>
      <c r="I32" s="168">
        <f t="shared" si="3"/>
        <v>0</v>
      </c>
      <c r="J32" s="16">
        <v>159681.54999999999</v>
      </c>
      <c r="K32" s="16">
        <v>132000.71</v>
      </c>
      <c r="L32" s="15">
        <v>23.372</v>
      </c>
      <c r="M32" s="15">
        <v>19.321000000000002</v>
      </c>
      <c r="N32" s="16">
        <v>3610.91</v>
      </c>
      <c r="O32" s="16">
        <v>476642.22</v>
      </c>
    </row>
    <row r="33" spans="1:15" x14ac:dyDescent="0.25">
      <c r="B33" s="187" t="s">
        <v>87</v>
      </c>
      <c r="C33" s="12">
        <v>0</v>
      </c>
      <c r="D33" s="12">
        <v>7</v>
      </c>
      <c r="E33" s="12">
        <v>65</v>
      </c>
      <c r="F33" s="12">
        <v>72</v>
      </c>
      <c r="G33" s="12">
        <v>65</v>
      </c>
      <c r="H33" s="12">
        <v>0</v>
      </c>
      <c r="I33" s="12">
        <f t="shared" si="3"/>
        <v>0</v>
      </c>
      <c r="J33" s="13">
        <v>1653.05</v>
      </c>
      <c r="K33" s="13">
        <v>1957</v>
      </c>
      <c r="L33" s="12">
        <v>25.431999999999999</v>
      </c>
      <c r="M33" s="12">
        <v>30.108000000000001</v>
      </c>
      <c r="N33" s="13">
        <v>1937.18</v>
      </c>
      <c r="O33" s="13">
        <v>3791.06</v>
      </c>
    </row>
    <row r="34" spans="1:15" s="17" customFormat="1" x14ac:dyDescent="0.25">
      <c r="B34" s="102" t="s">
        <v>88</v>
      </c>
      <c r="C34" s="15">
        <v>120</v>
      </c>
      <c r="D34" s="15">
        <v>188</v>
      </c>
      <c r="E34" s="15">
        <v>65</v>
      </c>
      <c r="F34" s="15">
        <v>373</v>
      </c>
      <c r="G34" s="15">
        <v>65</v>
      </c>
      <c r="H34" s="15">
        <v>0</v>
      </c>
      <c r="I34" s="168">
        <f t="shared" si="3"/>
        <v>0</v>
      </c>
      <c r="J34" s="15">
        <v>373</v>
      </c>
      <c r="K34" s="15">
        <v>362.5</v>
      </c>
      <c r="L34" s="15">
        <v>5.7380000000000004</v>
      </c>
      <c r="M34" s="15">
        <v>5.577</v>
      </c>
      <c r="N34" s="16">
        <v>30440</v>
      </c>
      <c r="O34" s="16">
        <v>11034.5</v>
      </c>
    </row>
    <row r="35" spans="1:15" ht="22.5" x14ac:dyDescent="0.25">
      <c r="B35" s="187" t="s">
        <v>89</v>
      </c>
      <c r="C35" s="12">
        <v>0</v>
      </c>
      <c r="D35" s="12">
        <v>20</v>
      </c>
      <c r="E35" s="12">
        <v>65</v>
      </c>
      <c r="F35" s="12">
        <v>85</v>
      </c>
      <c r="G35" s="12">
        <v>65</v>
      </c>
      <c r="H35" s="12">
        <v>0</v>
      </c>
      <c r="I35" s="12">
        <f t="shared" si="3"/>
        <v>0</v>
      </c>
      <c r="J35" s="12">
        <v>325</v>
      </c>
      <c r="K35" s="12">
        <v>188</v>
      </c>
      <c r="L35" s="12">
        <v>5</v>
      </c>
      <c r="M35" s="12">
        <v>2.8919999999999999</v>
      </c>
      <c r="N35" s="13">
        <v>88718.09</v>
      </c>
      <c r="O35" s="13">
        <v>16679</v>
      </c>
    </row>
    <row r="36" spans="1:15" s="17" customFormat="1" x14ac:dyDescent="0.25">
      <c r="B36" s="102" t="s">
        <v>90</v>
      </c>
      <c r="C36" s="15">
        <v>0</v>
      </c>
      <c r="D36" s="15">
        <v>0</v>
      </c>
      <c r="E36" s="15">
        <v>65</v>
      </c>
      <c r="F36" s="15">
        <v>65</v>
      </c>
      <c r="G36" s="15">
        <v>65</v>
      </c>
      <c r="H36" s="15">
        <v>0</v>
      </c>
      <c r="I36" s="168">
        <f t="shared" si="3"/>
        <v>0</v>
      </c>
      <c r="J36" s="16">
        <v>5200</v>
      </c>
      <c r="K36" s="16">
        <v>4875</v>
      </c>
      <c r="L36" s="15">
        <v>80</v>
      </c>
      <c r="M36" s="15">
        <v>75</v>
      </c>
      <c r="N36" s="16">
        <v>4500</v>
      </c>
      <c r="O36" s="16">
        <v>21937.5</v>
      </c>
    </row>
    <row r="37" spans="1:15" ht="22.5" x14ac:dyDescent="0.25">
      <c r="B37" s="187" t="s">
        <v>91</v>
      </c>
      <c r="C37" s="24"/>
      <c r="D37" s="24"/>
      <c r="E37" s="13">
        <v>29219</v>
      </c>
      <c r="F37" s="24"/>
      <c r="G37" s="13">
        <v>29219</v>
      </c>
      <c r="H37" s="12">
        <v>0</v>
      </c>
      <c r="I37" s="12">
        <f t="shared" si="3"/>
        <v>0</v>
      </c>
      <c r="J37" s="24"/>
      <c r="K37" s="13">
        <v>688487.65</v>
      </c>
      <c r="L37" s="24"/>
      <c r="M37" s="12">
        <v>23.562999999999999</v>
      </c>
      <c r="N37" s="12">
        <v>638.4</v>
      </c>
      <c r="O37" s="13">
        <v>439528.44</v>
      </c>
    </row>
    <row r="38" spans="1:15" s="17" customFormat="1" ht="33.75" x14ac:dyDescent="0.25">
      <c r="B38" s="102" t="s">
        <v>105</v>
      </c>
      <c r="C38" s="15">
        <v>0</v>
      </c>
      <c r="D38" s="15">
        <v>0</v>
      </c>
      <c r="E38" s="16"/>
      <c r="F38" s="16">
        <v>29113</v>
      </c>
      <c r="G38" s="16"/>
      <c r="H38" s="15"/>
      <c r="I38" s="168">
        <f t="shared" si="3"/>
        <v>0</v>
      </c>
      <c r="J38" s="16">
        <v>669047</v>
      </c>
      <c r="K38" s="16"/>
      <c r="L38" s="15">
        <v>22.981000000000002</v>
      </c>
      <c r="M38" s="15"/>
      <c r="N38" s="15"/>
      <c r="O38" s="16"/>
    </row>
    <row r="39" spans="1:15" ht="22.5" x14ac:dyDescent="0.25">
      <c r="B39" s="187" t="s">
        <v>106</v>
      </c>
      <c r="C39" s="12">
        <v>0</v>
      </c>
      <c r="D39" s="12">
        <v>10</v>
      </c>
      <c r="E39" s="24"/>
      <c r="F39" s="12">
        <v>116</v>
      </c>
      <c r="G39" s="24"/>
      <c r="H39" s="24"/>
      <c r="I39" s="12">
        <f t="shared" si="3"/>
        <v>0</v>
      </c>
      <c r="J39" s="13">
        <v>8569.2000000000007</v>
      </c>
      <c r="K39" s="24"/>
      <c r="L39" s="12">
        <v>80.841999999999999</v>
      </c>
      <c r="M39" s="24"/>
      <c r="N39" s="24"/>
      <c r="O39" s="24"/>
    </row>
    <row r="40" spans="1:15" s="17" customFormat="1" x14ac:dyDescent="0.25">
      <c r="B40" s="102" t="s">
        <v>92</v>
      </c>
      <c r="C40" s="15">
        <v>0</v>
      </c>
      <c r="D40" s="15">
        <v>0</v>
      </c>
      <c r="E40" s="15">
        <v>85</v>
      </c>
      <c r="F40" s="15">
        <v>85</v>
      </c>
      <c r="G40" s="15">
        <v>85</v>
      </c>
      <c r="H40" s="15">
        <v>0</v>
      </c>
      <c r="I40" s="168">
        <f t="shared" si="3"/>
        <v>0</v>
      </c>
      <c r="J40" s="16">
        <v>3825</v>
      </c>
      <c r="K40" s="16">
        <v>1530</v>
      </c>
      <c r="L40" s="15">
        <v>45</v>
      </c>
      <c r="M40" s="15">
        <v>18</v>
      </c>
      <c r="N40" s="15">
        <v>372.5</v>
      </c>
      <c r="O40" s="15">
        <v>569.91999999999996</v>
      </c>
    </row>
    <row r="41" spans="1:15" x14ac:dyDescent="0.25">
      <c r="B41" s="187" t="s">
        <v>93</v>
      </c>
      <c r="C41" s="12">
        <v>0</v>
      </c>
      <c r="D41" s="12">
        <v>8</v>
      </c>
      <c r="E41" s="12">
        <v>37</v>
      </c>
      <c r="F41" s="12">
        <v>45</v>
      </c>
      <c r="G41" s="12">
        <v>37</v>
      </c>
      <c r="H41" s="12">
        <v>0</v>
      </c>
      <c r="I41" s="12">
        <f t="shared" si="3"/>
        <v>0</v>
      </c>
      <c r="J41" s="12">
        <v>429</v>
      </c>
      <c r="K41" s="12">
        <v>408</v>
      </c>
      <c r="L41" s="12">
        <v>11.595000000000001</v>
      </c>
      <c r="M41" s="12">
        <v>11.026999999999999</v>
      </c>
      <c r="N41" s="13">
        <v>3948.99</v>
      </c>
      <c r="O41" s="13">
        <v>1611.19</v>
      </c>
    </row>
    <row r="42" spans="1:15" s="17" customFormat="1" x14ac:dyDescent="0.25">
      <c r="B42" s="102" t="s">
        <v>94</v>
      </c>
      <c r="C42" s="15">
        <v>0</v>
      </c>
      <c r="D42" s="15">
        <v>18</v>
      </c>
      <c r="E42" s="15">
        <v>82</v>
      </c>
      <c r="F42" s="15">
        <v>100</v>
      </c>
      <c r="G42" s="15">
        <v>82</v>
      </c>
      <c r="H42" s="15">
        <v>0</v>
      </c>
      <c r="I42" s="168">
        <f t="shared" si="3"/>
        <v>0</v>
      </c>
      <c r="J42" s="15">
        <v>610.5</v>
      </c>
      <c r="K42" s="15">
        <v>604.5</v>
      </c>
      <c r="L42" s="15">
        <v>7.4450000000000003</v>
      </c>
      <c r="M42" s="15">
        <v>7.3719999999999999</v>
      </c>
      <c r="N42" s="16">
        <v>11826.88</v>
      </c>
      <c r="O42" s="16">
        <v>7149.35</v>
      </c>
    </row>
    <row r="43" spans="1:15" x14ac:dyDescent="0.25">
      <c r="B43" s="103" t="s">
        <v>59</v>
      </c>
      <c r="C43" s="105">
        <v>143</v>
      </c>
      <c r="D43" s="105">
        <v>854</v>
      </c>
      <c r="E43" s="104">
        <v>38371.07</v>
      </c>
      <c r="F43" s="104">
        <v>39368.07</v>
      </c>
      <c r="G43" s="104">
        <v>38371.07</v>
      </c>
      <c r="H43" s="105">
        <v>0</v>
      </c>
      <c r="I43" s="105">
        <f>SUM(I21:I42)</f>
        <v>0</v>
      </c>
      <c r="J43" s="104">
        <v>890675.05</v>
      </c>
      <c r="K43" s="104">
        <v>860727.99</v>
      </c>
      <c r="L43" s="105">
        <v>0</v>
      </c>
      <c r="M43" s="105">
        <v>0</v>
      </c>
      <c r="N43" s="105">
        <v>0</v>
      </c>
      <c r="O43" s="104">
        <v>1081506.3500000001</v>
      </c>
    </row>
    <row r="44" spans="1:15" x14ac:dyDescent="0.25"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</row>
    <row r="45" spans="1:15" x14ac:dyDescent="0.25">
      <c r="B45" s="214" t="s">
        <v>129</v>
      </c>
      <c r="C45" s="215"/>
      <c r="D45" s="215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177"/>
    </row>
    <row r="46" spans="1:15" x14ac:dyDescent="0.25">
      <c r="B46" s="175" t="s">
        <v>3</v>
      </c>
      <c r="C46" s="54">
        <v>2016</v>
      </c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176">
        <v>42795</v>
      </c>
    </row>
    <row r="47" spans="1:15" ht="45" x14ac:dyDescent="0.25">
      <c r="B47" s="98" t="s">
        <v>10</v>
      </c>
      <c r="C47" s="98" t="s">
        <v>102</v>
      </c>
      <c r="D47" s="98" t="s">
        <v>103</v>
      </c>
      <c r="E47" s="98" t="s">
        <v>74</v>
      </c>
      <c r="F47" s="98" t="s">
        <v>104</v>
      </c>
      <c r="G47" s="98" t="s">
        <v>197</v>
      </c>
      <c r="H47" s="98" t="s">
        <v>11</v>
      </c>
      <c r="I47" s="38" t="s">
        <v>198</v>
      </c>
      <c r="J47" s="98" t="s">
        <v>199</v>
      </c>
      <c r="K47" s="98" t="s">
        <v>200</v>
      </c>
      <c r="L47" s="98" t="s">
        <v>201</v>
      </c>
      <c r="M47" s="98" t="s">
        <v>202</v>
      </c>
      <c r="N47" s="98" t="s">
        <v>12</v>
      </c>
      <c r="O47" s="98" t="s">
        <v>13</v>
      </c>
    </row>
    <row r="48" spans="1:15" x14ac:dyDescent="0.25">
      <c r="A48" s="48"/>
      <c r="B48" s="101" t="s">
        <v>75</v>
      </c>
      <c r="C48" s="30">
        <v>0</v>
      </c>
      <c r="D48" s="30">
        <v>0</v>
      </c>
      <c r="E48" s="30">
        <v>13</v>
      </c>
      <c r="F48" s="30">
        <v>13</v>
      </c>
      <c r="G48" s="30">
        <v>13</v>
      </c>
      <c r="H48" s="30">
        <v>0</v>
      </c>
      <c r="I48" s="30">
        <f>E48-G48-H48</f>
        <v>0</v>
      </c>
      <c r="J48" s="30">
        <v>40.299999999999997</v>
      </c>
      <c r="K48" s="30">
        <v>33.979999999999997</v>
      </c>
      <c r="L48" s="30">
        <v>3.1</v>
      </c>
      <c r="M48" s="30">
        <v>2.6139999999999999</v>
      </c>
      <c r="N48" s="31">
        <v>3911.7</v>
      </c>
      <c r="O48" s="30">
        <v>132.91999999999999</v>
      </c>
    </row>
    <row r="49" spans="1:18" s="17" customFormat="1" x14ac:dyDescent="0.25">
      <c r="A49" s="48"/>
      <c r="B49" s="102" t="s">
        <v>95</v>
      </c>
      <c r="C49" s="15">
        <v>14.5</v>
      </c>
      <c r="D49" s="15">
        <v>0</v>
      </c>
      <c r="E49" s="16">
        <v>9577</v>
      </c>
      <c r="F49" s="16">
        <v>9591.5</v>
      </c>
      <c r="G49" s="16">
        <v>9577</v>
      </c>
      <c r="H49" s="15">
        <v>0</v>
      </c>
      <c r="I49" s="168">
        <f t="shared" ref="I49:I67" si="4">E49-G49-H49</f>
        <v>0</v>
      </c>
      <c r="J49" s="16">
        <v>233130.95</v>
      </c>
      <c r="K49" s="150">
        <v>221105.15</v>
      </c>
      <c r="L49" s="15">
        <v>24.343</v>
      </c>
      <c r="M49" s="15">
        <v>23.087</v>
      </c>
      <c r="N49" s="15">
        <v>445.41</v>
      </c>
      <c r="O49" s="16">
        <v>98483.38</v>
      </c>
      <c r="R49" s="53"/>
    </row>
    <row r="50" spans="1:18" x14ac:dyDescent="0.25">
      <c r="A50" s="48"/>
      <c r="B50" s="101" t="s">
        <v>76</v>
      </c>
      <c r="C50" s="30">
        <v>0</v>
      </c>
      <c r="D50" s="30">
        <v>0</v>
      </c>
      <c r="E50" s="30">
        <v>42</v>
      </c>
      <c r="F50" s="30">
        <v>42</v>
      </c>
      <c r="G50" s="30">
        <v>42</v>
      </c>
      <c r="H50" s="30">
        <v>0</v>
      </c>
      <c r="I50" s="30">
        <f t="shared" si="4"/>
        <v>0</v>
      </c>
      <c r="J50" s="30">
        <v>47.1</v>
      </c>
      <c r="K50" s="178">
        <v>41.95</v>
      </c>
      <c r="L50" s="30">
        <v>1.121</v>
      </c>
      <c r="M50" s="30">
        <v>0.999</v>
      </c>
      <c r="N50" s="31">
        <v>3095.54</v>
      </c>
      <c r="O50" s="30">
        <v>129.86000000000001</v>
      </c>
    </row>
    <row r="51" spans="1:18" s="17" customFormat="1" x14ac:dyDescent="0.25">
      <c r="A51" s="48"/>
      <c r="B51" s="102" t="s">
        <v>81</v>
      </c>
      <c r="C51" s="15">
        <v>0</v>
      </c>
      <c r="D51" s="15">
        <v>0</v>
      </c>
      <c r="E51" s="15">
        <v>15</v>
      </c>
      <c r="F51" s="15">
        <v>15</v>
      </c>
      <c r="G51" s="15">
        <v>15</v>
      </c>
      <c r="H51" s="15">
        <v>0</v>
      </c>
      <c r="I51" s="168">
        <f t="shared" si="4"/>
        <v>0</v>
      </c>
      <c r="J51" s="15">
        <v>70.5</v>
      </c>
      <c r="K51" s="133">
        <v>66</v>
      </c>
      <c r="L51" s="15">
        <v>4.7</v>
      </c>
      <c r="M51" s="15">
        <v>4.4000000000000004</v>
      </c>
      <c r="N51" s="16">
        <v>1227.2</v>
      </c>
      <c r="O51" s="15">
        <v>81</v>
      </c>
      <c r="R51" s="53"/>
    </row>
    <row r="52" spans="1:18" x14ac:dyDescent="0.25">
      <c r="A52" s="48"/>
      <c r="B52" s="101" t="s">
        <v>82</v>
      </c>
      <c r="C52" s="30">
        <v>0</v>
      </c>
      <c r="D52" s="30">
        <v>6.35</v>
      </c>
      <c r="E52" s="30">
        <v>488</v>
      </c>
      <c r="F52" s="30">
        <v>494.35</v>
      </c>
      <c r="G52" s="30">
        <v>488</v>
      </c>
      <c r="H52" s="30">
        <v>0</v>
      </c>
      <c r="I52" s="30">
        <f t="shared" si="4"/>
        <v>0</v>
      </c>
      <c r="J52" s="31">
        <v>1849.85</v>
      </c>
      <c r="K52" s="179">
        <v>1835.2</v>
      </c>
      <c r="L52" s="30">
        <v>3.7909999999999999</v>
      </c>
      <c r="M52" s="30">
        <v>3.7610000000000001</v>
      </c>
      <c r="N52" s="31">
        <v>20977.75</v>
      </c>
      <c r="O52" s="31">
        <v>38498.36</v>
      </c>
    </row>
    <row r="53" spans="1:18" s="17" customFormat="1" ht="33.75" x14ac:dyDescent="0.25">
      <c r="A53" s="48"/>
      <c r="B53" s="102" t="s">
        <v>96</v>
      </c>
      <c r="C53" s="15">
        <v>0</v>
      </c>
      <c r="D53" s="15">
        <v>4</v>
      </c>
      <c r="E53" s="15">
        <v>21</v>
      </c>
      <c r="F53" s="15">
        <v>25</v>
      </c>
      <c r="G53" s="15">
        <v>21</v>
      </c>
      <c r="H53" s="15">
        <v>0</v>
      </c>
      <c r="I53" s="168">
        <f t="shared" si="4"/>
        <v>0</v>
      </c>
      <c r="J53" s="15">
        <v>347</v>
      </c>
      <c r="K53" s="133">
        <v>354</v>
      </c>
      <c r="L53" s="15">
        <v>16.524000000000001</v>
      </c>
      <c r="M53" s="15">
        <v>16.856999999999999</v>
      </c>
      <c r="N53" s="16">
        <v>1270.76</v>
      </c>
      <c r="O53" s="15">
        <v>449.85</v>
      </c>
      <c r="R53" s="53"/>
    </row>
    <row r="54" spans="1:18" x14ac:dyDescent="0.25">
      <c r="A54" s="48"/>
      <c r="B54" s="101" t="s">
        <v>83</v>
      </c>
      <c r="C54" s="30">
        <v>0</v>
      </c>
      <c r="D54" s="30">
        <v>3</v>
      </c>
      <c r="E54" s="31">
        <v>2206</v>
      </c>
      <c r="F54" s="31">
        <v>2209</v>
      </c>
      <c r="G54" s="31">
        <v>2206</v>
      </c>
      <c r="H54" s="30">
        <v>0</v>
      </c>
      <c r="I54" s="30">
        <f t="shared" si="4"/>
        <v>0</v>
      </c>
      <c r="J54" s="31">
        <v>20569.099999999999</v>
      </c>
      <c r="K54" s="179">
        <v>19639.560000000001</v>
      </c>
      <c r="L54" s="30">
        <v>9.3239999999999998</v>
      </c>
      <c r="M54" s="30">
        <v>8.9030000000000005</v>
      </c>
      <c r="N54" s="31">
        <v>1228.19</v>
      </c>
      <c r="O54" s="31">
        <v>24121.200000000001</v>
      </c>
    </row>
    <row r="55" spans="1:18" s="17" customFormat="1" x14ac:dyDescent="0.25">
      <c r="A55" s="48"/>
      <c r="B55" s="102" t="s">
        <v>97</v>
      </c>
      <c r="C55" s="15">
        <v>0</v>
      </c>
      <c r="D55" s="15">
        <v>0</v>
      </c>
      <c r="E55" s="15">
        <v>125</v>
      </c>
      <c r="F55" s="15">
        <v>125</v>
      </c>
      <c r="G55" s="15">
        <v>125</v>
      </c>
      <c r="H55" s="15">
        <v>0</v>
      </c>
      <c r="I55" s="168">
        <f t="shared" si="4"/>
        <v>0</v>
      </c>
      <c r="J55" s="16">
        <v>1150</v>
      </c>
      <c r="K55" s="15">
        <v>775</v>
      </c>
      <c r="L55" s="15">
        <v>9.1999999999999993</v>
      </c>
      <c r="M55" s="15">
        <v>6.2</v>
      </c>
      <c r="N55" s="16">
        <v>1022.56</v>
      </c>
      <c r="O55" s="15">
        <v>792.48</v>
      </c>
      <c r="R55" s="53"/>
    </row>
    <row r="56" spans="1:18" x14ac:dyDescent="0.25">
      <c r="A56" s="48"/>
      <c r="B56" s="101" t="s">
        <v>86</v>
      </c>
      <c r="C56" s="30">
        <v>0</v>
      </c>
      <c r="D56" s="30">
        <v>21.5</v>
      </c>
      <c r="E56" s="31">
        <v>24646</v>
      </c>
      <c r="F56" s="31">
        <v>24667.5</v>
      </c>
      <c r="G56" s="31">
        <v>24646</v>
      </c>
      <c r="H56" s="30">
        <v>0</v>
      </c>
      <c r="I56" s="30">
        <f t="shared" si="4"/>
        <v>0</v>
      </c>
      <c r="J56" s="31">
        <v>211267.68</v>
      </c>
      <c r="K56" s="31">
        <v>214968.8</v>
      </c>
      <c r="L56" s="30">
        <v>8.5719999999999992</v>
      </c>
      <c r="M56" s="30">
        <v>8.7219999999999995</v>
      </c>
      <c r="N56" s="30">
        <v>892.79</v>
      </c>
      <c r="O56" s="31">
        <v>191920.96</v>
      </c>
    </row>
    <row r="57" spans="1:18" s="17" customFormat="1" x14ac:dyDescent="0.25">
      <c r="A57" s="48"/>
      <c r="B57" s="102" t="s">
        <v>87</v>
      </c>
      <c r="C57" s="15">
        <v>0.5</v>
      </c>
      <c r="D57" s="15">
        <v>0</v>
      </c>
      <c r="E57" s="15">
        <v>235.5</v>
      </c>
      <c r="F57" s="15">
        <v>236</v>
      </c>
      <c r="G57" s="15">
        <v>235.5</v>
      </c>
      <c r="H57" s="15">
        <v>0</v>
      </c>
      <c r="I57" s="168">
        <f t="shared" si="4"/>
        <v>0</v>
      </c>
      <c r="J57" s="16">
        <v>1187.95</v>
      </c>
      <c r="K57" s="16">
        <v>1094.07</v>
      </c>
      <c r="L57" s="15">
        <v>5.0439999999999996</v>
      </c>
      <c r="M57" s="15">
        <v>4.6459999999999999</v>
      </c>
      <c r="N57" s="16">
        <v>1655.4</v>
      </c>
      <c r="O57" s="16">
        <v>1811.13</v>
      </c>
      <c r="R57" s="53"/>
    </row>
    <row r="58" spans="1:18" x14ac:dyDescent="0.25">
      <c r="A58" s="48"/>
      <c r="B58" s="101" t="s">
        <v>88</v>
      </c>
      <c r="C58" s="30">
        <v>0</v>
      </c>
      <c r="D58" s="30">
        <v>0</v>
      </c>
      <c r="E58" s="30">
        <v>11</v>
      </c>
      <c r="F58" s="30">
        <v>11</v>
      </c>
      <c r="G58" s="30">
        <v>11</v>
      </c>
      <c r="H58" s="30">
        <v>0</v>
      </c>
      <c r="I58" s="30">
        <f t="shared" si="4"/>
        <v>0</v>
      </c>
      <c r="J58" s="30">
        <v>13.2</v>
      </c>
      <c r="K58" s="30">
        <v>9.9499999999999993</v>
      </c>
      <c r="L58" s="30">
        <v>1.2</v>
      </c>
      <c r="M58" s="30">
        <v>0.90500000000000003</v>
      </c>
      <c r="N58" s="31">
        <v>46547.74</v>
      </c>
      <c r="O58" s="30">
        <v>463.15</v>
      </c>
    </row>
    <row r="59" spans="1:18" s="17" customFormat="1" ht="45" x14ac:dyDescent="0.25">
      <c r="A59" s="48"/>
      <c r="B59" s="102" t="s">
        <v>98</v>
      </c>
      <c r="C59" s="15">
        <v>0</v>
      </c>
      <c r="D59" s="15">
        <v>0</v>
      </c>
      <c r="E59" s="15">
        <v>740</v>
      </c>
      <c r="F59" s="15">
        <v>740</v>
      </c>
      <c r="G59" s="15">
        <v>740</v>
      </c>
      <c r="H59" s="15">
        <v>0</v>
      </c>
      <c r="I59" s="168">
        <f t="shared" si="4"/>
        <v>0</v>
      </c>
      <c r="J59" s="16">
        <v>587920</v>
      </c>
      <c r="K59" s="16">
        <v>621940</v>
      </c>
      <c r="L59" s="15">
        <v>794.48599999999999</v>
      </c>
      <c r="M59" s="15">
        <v>840.45899999999995</v>
      </c>
      <c r="N59" s="15">
        <v>10.130000000000001</v>
      </c>
      <c r="O59" s="16">
        <v>6302.73</v>
      </c>
      <c r="R59" s="53"/>
    </row>
    <row r="60" spans="1:18" x14ac:dyDescent="0.25">
      <c r="A60" s="48"/>
      <c r="B60" s="101" t="s">
        <v>90</v>
      </c>
      <c r="C60" s="30">
        <v>0</v>
      </c>
      <c r="D60" s="30">
        <v>0</v>
      </c>
      <c r="E60" s="30">
        <v>78</v>
      </c>
      <c r="F60" s="30">
        <v>78</v>
      </c>
      <c r="G60" s="30">
        <v>78</v>
      </c>
      <c r="H60" s="30">
        <v>0</v>
      </c>
      <c r="I60" s="30">
        <f t="shared" si="4"/>
        <v>0</v>
      </c>
      <c r="J60" s="31">
        <v>1881</v>
      </c>
      <c r="K60" s="31">
        <v>1883.4</v>
      </c>
      <c r="L60" s="30">
        <v>24.114999999999998</v>
      </c>
      <c r="M60" s="30">
        <v>24.146000000000001</v>
      </c>
      <c r="N60" s="31">
        <v>4531.1400000000003</v>
      </c>
      <c r="O60" s="31">
        <v>8533.9500000000007</v>
      </c>
    </row>
    <row r="61" spans="1:18" s="17" customFormat="1" ht="22.5" x14ac:dyDescent="0.25">
      <c r="A61" s="48"/>
      <c r="B61" s="102" t="s">
        <v>91</v>
      </c>
      <c r="C61" s="18"/>
      <c r="D61" s="18"/>
      <c r="E61" s="16">
        <v>114412.5</v>
      </c>
      <c r="F61" s="18"/>
      <c r="G61" s="16">
        <v>114412.5</v>
      </c>
      <c r="H61" s="15">
        <v>0</v>
      </c>
      <c r="I61" s="168">
        <f t="shared" si="4"/>
        <v>0</v>
      </c>
      <c r="J61" s="18"/>
      <c r="K61" s="16">
        <v>1488476.7</v>
      </c>
      <c r="L61" s="18"/>
      <c r="M61" s="15">
        <v>13.01</v>
      </c>
      <c r="N61" s="15">
        <v>603.73</v>
      </c>
      <c r="O61" s="16">
        <v>898640.45</v>
      </c>
      <c r="R61" s="53"/>
    </row>
    <row r="62" spans="1:18" ht="33.75" x14ac:dyDescent="0.25">
      <c r="A62" s="48"/>
      <c r="B62" s="101" t="s">
        <v>105</v>
      </c>
      <c r="C62" s="30">
        <v>0</v>
      </c>
      <c r="D62" s="30">
        <v>0</v>
      </c>
      <c r="E62" s="31"/>
      <c r="F62" s="31">
        <v>112677.5</v>
      </c>
      <c r="G62" s="31"/>
      <c r="H62" s="30"/>
      <c r="I62" s="30">
        <f t="shared" si="4"/>
        <v>0</v>
      </c>
      <c r="J62" s="31">
        <v>1782089.75</v>
      </c>
      <c r="K62" s="31"/>
      <c r="L62" s="30">
        <v>15.816000000000001</v>
      </c>
      <c r="M62" s="30"/>
      <c r="N62" s="30"/>
      <c r="O62" s="31"/>
    </row>
    <row r="63" spans="1:18" s="17" customFormat="1" ht="22.5" x14ac:dyDescent="0.25">
      <c r="A63" s="48"/>
      <c r="B63" s="102" t="s">
        <v>99</v>
      </c>
      <c r="C63" s="15">
        <v>102</v>
      </c>
      <c r="D63" s="15">
        <v>0</v>
      </c>
      <c r="E63" s="16">
        <v>1119</v>
      </c>
      <c r="F63" s="16">
        <v>1221</v>
      </c>
      <c r="G63" s="16">
        <v>1119</v>
      </c>
      <c r="H63" s="15">
        <v>0</v>
      </c>
      <c r="I63" s="168">
        <f t="shared" si="4"/>
        <v>0</v>
      </c>
      <c r="J63" s="16">
        <v>55854.5</v>
      </c>
      <c r="K63" s="150">
        <v>51296.1</v>
      </c>
      <c r="L63" s="15">
        <v>49.914999999999999</v>
      </c>
      <c r="M63" s="15">
        <v>45.841000000000001</v>
      </c>
      <c r="N63" s="15">
        <v>574.86</v>
      </c>
      <c r="O63" s="16">
        <v>29488.19</v>
      </c>
      <c r="R63" s="53"/>
    </row>
    <row r="64" spans="1:18" ht="22.5" x14ac:dyDescent="0.25">
      <c r="A64" s="48"/>
      <c r="B64" s="101" t="s">
        <v>100</v>
      </c>
      <c r="C64" s="30">
        <v>0</v>
      </c>
      <c r="D64" s="30">
        <v>0</v>
      </c>
      <c r="E64" s="30">
        <v>8</v>
      </c>
      <c r="F64" s="30">
        <v>8</v>
      </c>
      <c r="G64" s="30">
        <v>0.5</v>
      </c>
      <c r="H64" s="30">
        <v>7.5</v>
      </c>
      <c r="I64" s="30">
        <f t="shared" si="4"/>
        <v>0</v>
      </c>
      <c r="J64" s="30">
        <v>64.8</v>
      </c>
      <c r="K64" s="178">
        <v>3.88</v>
      </c>
      <c r="L64" s="30">
        <v>8.1</v>
      </c>
      <c r="M64" s="30">
        <v>7.76</v>
      </c>
      <c r="N64" s="30">
        <v>980</v>
      </c>
      <c r="O64" s="30">
        <v>3.8</v>
      </c>
      <c r="P64" s="17"/>
    </row>
    <row r="65" spans="1:18" s="17" customFormat="1" x14ac:dyDescent="0.25">
      <c r="A65" s="48"/>
      <c r="B65" s="102" t="s">
        <v>93</v>
      </c>
      <c r="C65" s="15">
        <v>108</v>
      </c>
      <c r="D65" s="16">
        <v>1100</v>
      </c>
      <c r="E65" s="16">
        <v>1795</v>
      </c>
      <c r="F65" s="16">
        <v>3003</v>
      </c>
      <c r="G65" s="16">
        <v>1795</v>
      </c>
      <c r="H65" s="15">
        <v>0</v>
      </c>
      <c r="I65" s="168">
        <f t="shared" si="4"/>
        <v>0</v>
      </c>
      <c r="J65" s="16">
        <v>14861.95</v>
      </c>
      <c r="K65" s="150">
        <v>14730.28</v>
      </c>
      <c r="L65" s="15">
        <v>8.2799999999999994</v>
      </c>
      <c r="M65" s="15">
        <v>8.2059999999999995</v>
      </c>
      <c r="N65" s="16">
        <v>2894.22</v>
      </c>
      <c r="O65" s="16">
        <v>42632.71</v>
      </c>
      <c r="R65" s="53"/>
    </row>
    <row r="66" spans="1:18" x14ac:dyDescent="0.25">
      <c r="A66" s="48"/>
      <c r="B66" s="101" t="s">
        <v>101</v>
      </c>
      <c r="C66" s="30">
        <v>0</v>
      </c>
      <c r="D66" s="30">
        <v>0</v>
      </c>
      <c r="E66" s="30">
        <v>25</v>
      </c>
      <c r="F66" s="30">
        <v>25</v>
      </c>
      <c r="G66" s="30">
        <v>25</v>
      </c>
      <c r="H66" s="30">
        <v>0</v>
      </c>
      <c r="I66" s="30">
        <f t="shared" si="4"/>
        <v>0</v>
      </c>
      <c r="J66" s="30">
        <v>8.75</v>
      </c>
      <c r="K66" s="30">
        <v>8.75</v>
      </c>
      <c r="L66" s="30">
        <v>0.35</v>
      </c>
      <c r="M66" s="30">
        <v>0.35</v>
      </c>
      <c r="N66" s="31">
        <v>85000</v>
      </c>
      <c r="O66" s="30">
        <v>743.75</v>
      </c>
    </row>
    <row r="67" spans="1:18" s="17" customFormat="1" x14ac:dyDescent="0.25">
      <c r="A67" s="48"/>
      <c r="B67" s="102" t="s">
        <v>107</v>
      </c>
      <c r="C67" s="15">
        <v>0</v>
      </c>
      <c r="D67" s="15">
        <v>1</v>
      </c>
      <c r="E67" s="18"/>
      <c r="F67" s="16">
        <v>1736</v>
      </c>
      <c r="G67" s="18"/>
      <c r="H67" s="18"/>
      <c r="I67" s="168">
        <f t="shared" si="4"/>
        <v>0</v>
      </c>
      <c r="J67" s="16">
        <v>40211.15</v>
      </c>
      <c r="K67" s="18"/>
      <c r="L67" s="15">
        <v>23.175999999999998</v>
      </c>
      <c r="M67" s="18"/>
      <c r="N67" s="18"/>
      <c r="O67" s="18"/>
      <c r="R67" s="53"/>
    </row>
    <row r="68" spans="1:18" x14ac:dyDescent="0.25">
      <c r="A68" s="48"/>
      <c r="B68" s="103" t="s">
        <v>59</v>
      </c>
      <c r="C68" s="105">
        <v>225</v>
      </c>
      <c r="D68" s="104">
        <v>1135.8499999999999</v>
      </c>
      <c r="E68" s="104">
        <v>155557</v>
      </c>
      <c r="F68" s="104">
        <v>156917.85</v>
      </c>
      <c r="G68" s="104">
        <v>155549.5</v>
      </c>
      <c r="H68" s="105">
        <v>7.5</v>
      </c>
      <c r="I68" s="105">
        <f>SUM(I48:I67)</f>
        <v>0</v>
      </c>
      <c r="J68" s="104">
        <f>SUM(J48:J67)</f>
        <v>2952565.53</v>
      </c>
      <c r="K68" s="104">
        <f>SUM(K48:K67)</f>
        <v>2638262.7699999996</v>
      </c>
      <c r="L68" s="105">
        <v>0</v>
      </c>
      <c r="M68" s="105">
        <v>0</v>
      </c>
      <c r="N68" s="105">
        <v>0</v>
      </c>
      <c r="O68" s="104">
        <v>1343229.87</v>
      </c>
    </row>
    <row r="69" spans="1:18" x14ac:dyDescent="0.25">
      <c r="A69" s="48"/>
      <c r="B69" s="2"/>
      <c r="C69" s="2"/>
      <c r="D69" s="2"/>
      <c r="E69" s="2"/>
      <c r="F69" s="2"/>
      <c r="G69" s="2"/>
      <c r="H69" s="2"/>
      <c r="I69" s="2"/>
      <c r="J69" s="52"/>
      <c r="K69" s="52"/>
      <c r="L69" s="52"/>
      <c r="M69" s="52"/>
      <c r="N69" s="52"/>
    </row>
    <row r="70" spans="1:18" x14ac:dyDescent="0.25">
      <c r="A70" s="48"/>
      <c r="B70" s="95" t="s">
        <v>145</v>
      </c>
    </row>
  </sheetData>
  <mergeCells count="9">
    <mergeCell ref="B10:O10"/>
    <mergeCell ref="B17:M17"/>
    <mergeCell ref="B18:O18"/>
    <mergeCell ref="B45:N45"/>
    <mergeCell ref="B1:N1"/>
    <mergeCell ref="B2:O2"/>
    <mergeCell ref="B3:O3"/>
    <mergeCell ref="B4:O4"/>
    <mergeCell ref="B5:C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70"/>
  <sheetViews>
    <sheetView workbookViewId="0">
      <selection activeCell="I74" sqref="I74"/>
    </sheetView>
  </sheetViews>
  <sheetFormatPr baseColWidth="10" defaultRowHeight="15" x14ac:dyDescent="0.25"/>
  <cols>
    <col min="1" max="1" width="4.7109375" customWidth="1"/>
  </cols>
  <sheetData>
    <row r="2" spans="2:13" ht="15.75" thickBot="1" x14ac:dyDescent="0.3"/>
    <row r="3" spans="2:13" ht="15.75" x14ac:dyDescent="0.25">
      <c r="B3" s="191" t="s">
        <v>108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3"/>
    </row>
    <row r="4" spans="2:13" x14ac:dyDescent="0.25">
      <c r="B4" s="217" t="s">
        <v>109</v>
      </c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9"/>
    </row>
    <row r="5" spans="2:13" x14ac:dyDescent="0.25">
      <c r="B5" s="220" t="s">
        <v>121</v>
      </c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2"/>
    </row>
    <row r="6" spans="2:13" x14ac:dyDescent="0.25">
      <c r="B6" s="197" t="s">
        <v>110</v>
      </c>
      <c r="C6" s="198"/>
      <c r="D6" s="33"/>
      <c r="E6" s="40"/>
      <c r="F6" s="35"/>
      <c r="G6" s="36"/>
      <c r="H6" s="36"/>
      <c r="I6" s="36"/>
      <c r="J6" s="36"/>
      <c r="K6" s="36"/>
      <c r="L6" s="33" t="s">
        <v>6</v>
      </c>
      <c r="M6" s="267">
        <v>42795</v>
      </c>
    </row>
    <row r="7" spans="2:13" ht="45" x14ac:dyDescent="0.25">
      <c r="B7" s="173" t="s">
        <v>218</v>
      </c>
      <c r="C7" s="38" t="s">
        <v>220</v>
      </c>
      <c r="D7" s="38" t="s">
        <v>219</v>
      </c>
      <c r="E7" s="38" t="s">
        <v>197</v>
      </c>
      <c r="F7" s="38" t="s">
        <v>11</v>
      </c>
      <c r="G7" s="38" t="s">
        <v>122</v>
      </c>
      <c r="H7" s="38" t="s">
        <v>199</v>
      </c>
      <c r="I7" s="38" t="s">
        <v>200</v>
      </c>
      <c r="J7" s="38" t="s">
        <v>201</v>
      </c>
      <c r="K7" s="38" t="s">
        <v>202</v>
      </c>
      <c r="L7" s="38" t="s">
        <v>12</v>
      </c>
      <c r="M7" s="100" t="s">
        <v>13</v>
      </c>
    </row>
    <row r="8" spans="2:13" ht="15.75" thickBot="1" x14ac:dyDescent="0.3">
      <c r="B8" s="180" t="s">
        <v>119</v>
      </c>
      <c r="C8" s="268">
        <f>C51+C68</f>
        <v>69505</v>
      </c>
      <c r="D8" s="268">
        <f t="shared" ref="D8:M8" si="0">D51+D68</f>
        <v>65246</v>
      </c>
      <c r="E8" s="269">
        <f t="shared" si="0"/>
        <v>12774.5</v>
      </c>
      <c r="F8" s="268">
        <f t="shared" si="0"/>
        <v>1895</v>
      </c>
      <c r="G8" s="268">
        <f t="shared" si="0"/>
        <v>50576.5</v>
      </c>
      <c r="H8" s="269">
        <f t="shared" si="0"/>
        <v>362129.92000000004</v>
      </c>
      <c r="I8" s="269">
        <f t="shared" si="0"/>
        <v>69868.67</v>
      </c>
      <c r="J8" s="268">
        <f t="shared" si="0"/>
        <v>0</v>
      </c>
      <c r="K8" s="268">
        <f t="shared" si="0"/>
        <v>0</v>
      </c>
      <c r="L8" s="268">
        <f t="shared" si="0"/>
        <v>0</v>
      </c>
      <c r="M8" s="270">
        <f t="shared" si="0"/>
        <v>253837.66</v>
      </c>
    </row>
    <row r="9" spans="2:13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2:13" x14ac:dyDescent="0.25">
      <c r="L10" s="33"/>
      <c r="M10" s="34"/>
    </row>
    <row r="11" spans="2:13" x14ac:dyDescent="0.25">
      <c r="B11" s="271" t="s">
        <v>223</v>
      </c>
      <c r="C11" s="272"/>
      <c r="D11" s="272"/>
      <c r="E11" s="272"/>
      <c r="F11" s="272"/>
      <c r="G11" s="272"/>
      <c r="H11" s="272"/>
      <c r="I11" s="272"/>
      <c r="J11" s="272"/>
      <c r="K11" s="272"/>
      <c r="L11" s="272"/>
      <c r="M11" s="273"/>
    </row>
    <row r="12" spans="2:13" x14ac:dyDescent="0.25">
      <c r="B12" s="274"/>
      <c r="C12" s="33" t="s">
        <v>3</v>
      </c>
      <c r="D12" s="39">
        <v>2017</v>
      </c>
      <c r="E12" s="40"/>
      <c r="F12" s="41"/>
      <c r="G12" s="41"/>
      <c r="H12" s="40"/>
      <c r="I12" s="40"/>
      <c r="J12" s="40"/>
      <c r="K12" s="40"/>
      <c r="L12" s="40"/>
      <c r="M12" s="275"/>
    </row>
    <row r="13" spans="2:13" ht="45" x14ac:dyDescent="0.25">
      <c r="B13" s="98" t="s">
        <v>10</v>
      </c>
      <c r="C13" s="38" t="s">
        <v>220</v>
      </c>
      <c r="D13" s="38" t="s">
        <v>219</v>
      </c>
      <c r="E13" s="38" t="s">
        <v>197</v>
      </c>
      <c r="F13" s="98" t="s">
        <v>11</v>
      </c>
      <c r="G13" s="38" t="s">
        <v>122</v>
      </c>
      <c r="H13" s="38" t="s">
        <v>199</v>
      </c>
      <c r="I13" s="38" t="s">
        <v>200</v>
      </c>
      <c r="J13" s="38" t="s">
        <v>201</v>
      </c>
      <c r="K13" s="38" t="s">
        <v>202</v>
      </c>
      <c r="L13" s="98" t="s">
        <v>12</v>
      </c>
      <c r="M13" s="98" t="s">
        <v>13</v>
      </c>
    </row>
    <row r="14" spans="2:13" x14ac:dyDescent="0.25">
      <c r="B14" s="101" t="s">
        <v>14</v>
      </c>
      <c r="C14" s="30">
        <v>19</v>
      </c>
      <c r="D14" s="30">
        <v>22</v>
      </c>
      <c r="E14" s="30">
        <v>18</v>
      </c>
      <c r="F14" s="30">
        <v>0</v>
      </c>
      <c r="G14" s="30">
        <f>D14-E14-F14</f>
        <v>4</v>
      </c>
      <c r="H14" s="30">
        <v>130.16999999999999</v>
      </c>
      <c r="I14" s="30">
        <v>116.7</v>
      </c>
      <c r="J14" s="30">
        <v>6.851</v>
      </c>
      <c r="K14" s="30">
        <v>6.4829999999999997</v>
      </c>
      <c r="L14" s="31">
        <v>4974.33</v>
      </c>
      <c r="M14" s="30">
        <v>580.5</v>
      </c>
    </row>
    <row r="15" spans="2:13" s="17" customFormat="1" x14ac:dyDescent="0.25">
      <c r="B15" s="102" t="s">
        <v>15</v>
      </c>
      <c r="C15" s="15">
        <v>61</v>
      </c>
      <c r="D15" s="15">
        <v>63</v>
      </c>
      <c r="E15" s="15">
        <v>0</v>
      </c>
      <c r="F15" s="15">
        <v>0</v>
      </c>
      <c r="G15" s="168">
        <f t="shared" ref="G15:G50" si="1">D15-E15-F15</f>
        <v>63</v>
      </c>
      <c r="H15" s="15">
        <v>573.97</v>
      </c>
      <c r="I15" s="15">
        <v>0</v>
      </c>
      <c r="J15" s="15">
        <v>9.4090000000000007</v>
      </c>
      <c r="K15" s="15">
        <v>0</v>
      </c>
      <c r="L15" s="15">
        <v>0</v>
      </c>
      <c r="M15" s="15">
        <v>0</v>
      </c>
    </row>
    <row r="16" spans="2:13" x14ac:dyDescent="0.25">
      <c r="B16" s="101" t="s">
        <v>16</v>
      </c>
      <c r="C16" s="30">
        <v>11</v>
      </c>
      <c r="D16" s="30">
        <v>11</v>
      </c>
      <c r="E16" s="30">
        <v>8.5</v>
      </c>
      <c r="F16" s="30">
        <v>0</v>
      </c>
      <c r="G16" s="30">
        <f t="shared" si="1"/>
        <v>2.5</v>
      </c>
      <c r="H16" s="30">
        <v>319.11</v>
      </c>
      <c r="I16" s="30">
        <v>239.1</v>
      </c>
      <c r="J16" s="30">
        <v>29.01</v>
      </c>
      <c r="K16" s="30">
        <v>28.129000000000001</v>
      </c>
      <c r="L16" s="31">
        <v>5518.13</v>
      </c>
      <c r="M16" s="31">
        <v>1319.38</v>
      </c>
    </row>
    <row r="17" spans="2:13" s="17" customFormat="1" ht="33.75" x14ac:dyDescent="0.25">
      <c r="B17" s="102" t="s">
        <v>17</v>
      </c>
      <c r="C17" s="16">
        <v>1605</v>
      </c>
      <c r="D17" s="16">
        <v>2065</v>
      </c>
      <c r="E17" s="16">
        <v>1252</v>
      </c>
      <c r="F17" s="15">
        <v>0</v>
      </c>
      <c r="G17" s="168">
        <f t="shared" si="1"/>
        <v>813</v>
      </c>
      <c r="H17" s="16">
        <v>38189.85</v>
      </c>
      <c r="I17" s="16">
        <v>26288.400000000001</v>
      </c>
      <c r="J17" s="15">
        <v>23.794</v>
      </c>
      <c r="K17" s="15">
        <v>20.997</v>
      </c>
      <c r="L17" s="15">
        <v>516.36</v>
      </c>
      <c r="M17" s="16">
        <v>13574.2</v>
      </c>
    </row>
    <row r="18" spans="2:13" x14ac:dyDescent="0.25">
      <c r="B18" s="101" t="s">
        <v>19</v>
      </c>
      <c r="C18" s="30">
        <v>4</v>
      </c>
      <c r="D18" s="30">
        <v>9.5</v>
      </c>
      <c r="E18" s="30">
        <v>8</v>
      </c>
      <c r="F18" s="30">
        <v>0</v>
      </c>
      <c r="G18" s="30">
        <f t="shared" si="1"/>
        <v>1.5</v>
      </c>
      <c r="H18" s="30">
        <v>38.04</v>
      </c>
      <c r="I18" s="30">
        <v>75.2</v>
      </c>
      <c r="J18" s="30">
        <v>9.51</v>
      </c>
      <c r="K18" s="30">
        <v>9.4</v>
      </c>
      <c r="L18" s="31">
        <v>6384.48</v>
      </c>
      <c r="M18" s="30">
        <v>480.11</v>
      </c>
    </row>
    <row r="19" spans="2:13" s="17" customFormat="1" x14ac:dyDescent="0.25">
      <c r="B19" s="102" t="s">
        <v>20</v>
      </c>
      <c r="C19" s="15">
        <v>20</v>
      </c>
      <c r="D19" s="15">
        <v>24</v>
      </c>
      <c r="E19" s="15">
        <v>20</v>
      </c>
      <c r="F19" s="15">
        <v>0</v>
      </c>
      <c r="G19" s="168">
        <f t="shared" si="1"/>
        <v>4</v>
      </c>
      <c r="H19" s="15">
        <v>520</v>
      </c>
      <c r="I19" s="15">
        <v>392.6</v>
      </c>
      <c r="J19" s="15">
        <v>26</v>
      </c>
      <c r="K19" s="15">
        <v>19.63</v>
      </c>
      <c r="L19" s="16">
        <v>6024.26</v>
      </c>
      <c r="M19" s="16">
        <v>2365.13</v>
      </c>
    </row>
    <row r="20" spans="2:13" x14ac:dyDescent="0.25">
      <c r="B20" s="101" t="s">
        <v>21</v>
      </c>
      <c r="C20" s="30">
        <v>57</v>
      </c>
      <c r="D20" s="30">
        <v>29</v>
      </c>
      <c r="E20" s="30">
        <v>0</v>
      </c>
      <c r="F20" s="30">
        <v>0</v>
      </c>
      <c r="G20" s="30">
        <f t="shared" si="1"/>
        <v>29</v>
      </c>
      <c r="H20" s="30">
        <v>199.5</v>
      </c>
      <c r="I20" s="30">
        <v>0</v>
      </c>
      <c r="J20" s="30">
        <v>3.5</v>
      </c>
      <c r="K20" s="30">
        <v>0</v>
      </c>
      <c r="L20" s="30">
        <v>0</v>
      </c>
      <c r="M20" s="30">
        <v>0</v>
      </c>
    </row>
    <row r="21" spans="2:13" s="17" customFormat="1" x14ac:dyDescent="0.25">
      <c r="B21" s="102" t="s">
        <v>22</v>
      </c>
      <c r="C21" s="15">
        <v>63</v>
      </c>
      <c r="D21" s="15">
        <v>60</v>
      </c>
      <c r="E21" s="15">
        <v>0</v>
      </c>
      <c r="F21" s="15">
        <v>0</v>
      </c>
      <c r="G21" s="168">
        <f t="shared" si="1"/>
        <v>60</v>
      </c>
      <c r="H21" s="16">
        <v>1689</v>
      </c>
      <c r="I21" s="15">
        <v>0</v>
      </c>
      <c r="J21" s="15">
        <v>26.81</v>
      </c>
      <c r="K21" s="15">
        <v>0</v>
      </c>
      <c r="L21" s="15">
        <v>0</v>
      </c>
      <c r="M21" s="15">
        <v>0</v>
      </c>
    </row>
    <row r="22" spans="2:13" ht="33.75" x14ac:dyDescent="0.25">
      <c r="B22" s="101" t="s">
        <v>69</v>
      </c>
      <c r="C22" s="30">
        <v>22</v>
      </c>
      <c r="D22" s="30">
        <v>24</v>
      </c>
      <c r="E22" s="30">
        <v>4</v>
      </c>
      <c r="F22" s="30">
        <v>0</v>
      </c>
      <c r="G22" s="30">
        <f t="shared" si="1"/>
        <v>20</v>
      </c>
      <c r="H22" s="30">
        <v>550</v>
      </c>
      <c r="I22" s="30">
        <v>100</v>
      </c>
      <c r="J22" s="30">
        <v>25</v>
      </c>
      <c r="K22" s="30">
        <v>25</v>
      </c>
      <c r="L22" s="30">
        <v>950</v>
      </c>
      <c r="M22" s="30">
        <v>95</v>
      </c>
    </row>
    <row r="23" spans="2:13" s="17" customFormat="1" x14ac:dyDescent="0.25">
      <c r="B23" s="102" t="s">
        <v>25</v>
      </c>
      <c r="C23" s="15">
        <v>533</v>
      </c>
      <c r="D23" s="15">
        <v>563</v>
      </c>
      <c r="E23" s="15">
        <v>108.5</v>
      </c>
      <c r="F23" s="15">
        <v>0</v>
      </c>
      <c r="G23" s="168">
        <f t="shared" si="1"/>
        <v>454.5</v>
      </c>
      <c r="H23" s="16">
        <v>17622.669999999998</v>
      </c>
      <c r="I23" s="16">
        <v>2502.25</v>
      </c>
      <c r="J23" s="15">
        <v>33.063000000000002</v>
      </c>
      <c r="K23" s="15">
        <v>23.062000000000001</v>
      </c>
      <c r="L23" s="16">
        <v>3739.96</v>
      </c>
      <c r="M23" s="16">
        <v>9358.32</v>
      </c>
    </row>
    <row r="24" spans="2:13" ht="22.5" x14ac:dyDescent="0.25">
      <c r="B24" s="101" t="s">
        <v>27</v>
      </c>
      <c r="C24" s="32"/>
      <c r="D24" s="30">
        <v>1</v>
      </c>
      <c r="E24" s="30">
        <v>0</v>
      </c>
      <c r="F24" s="30">
        <v>0</v>
      </c>
      <c r="G24" s="30">
        <f t="shared" si="1"/>
        <v>1</v>
      </c>
      <c r="H24" s="32"/>
      <c r="I24" s="30">
        <v>0</v>
      </c>
      <c r="J24" s="32"/>
      <c r="K24" s="30">
        <v>0</v>
      </c>
      <c r="L24" s="30">
        <v>0</v>
      </c>
      <c r="M24" s="30">
        <v>0</v>
      </c>
    </row>
    <row r="25" spans="2:13" s="17" customFormat="1" x14ac:dyDescent="0.25">
      <c r="B25" s="102" t="s">
        <v>29</v>
      </c>
      <c r="C25" s="15">
        <v>887</v>
      </c>
      <c r="D25" s="15">
        <v>897.25</v>
      </c>
      <c r="E25" s="15">
        <v>6</v>
      </c>
      <c r="F25" s="15">
        <v>0</v>
      </c>
      <c r="G25" s="168">
        <f t="shared" si="1"/>
        <v>891.25</v>
      </c>
      <c r="H25" s="16">
        <v>22443.13</v>
      </c>
      <c r="I25" s="15">
        <v>314.39999999999998</v>
      </c>
      <c r="J25" s="15">
        <v>25.302</v>
      </c>
      <c r="K25" s="15">
        <v>52.4</v>
      </c>
      <c r="L25" s="16">
        <v>8955</v>
      </c>
      <c r="M25" s="16">
        <v>2815.45</v>
      </c>
    </row>
    <row r="26" spans="2:13" ht="22.5" x14ac:dyDescent="0.25">
      <c r="B26" s="101" t="s">
        <v>30</v>
      </c>
      <c r="C26" s="30">
        <v>5</v>
      </c>
      <c r="D26" s="32"/>
      <c r="E26" s="32"/>
      <c r="F26" s="32"/>
      <c r="G26" s="30">
        <f t="shared" si="1"/>
        <v>0</v>
      </c>
      <c r="H26" s="30">
        <v>95.1</v>
      </c>
      <c r="I26" s="32"/>
      <c r="J26" s="30">
        <v>19.02</v>
      </c>
      <c r="K26" s="32"/>
      <c r="L26" s="32"/>
      <c r="M26" s="32"/>
    </row>
    <row r="27" spans="2:13" s="17" customFormat="1" x14ac:dyDescent="0.25">
      <c r="B27" s="102" t="s">
        <v>32</v>
      </c>
      <c r="C27" s="15">
        <v>116</v>
      </c>
      <c r="D27" s="15">
        <v>102</v>
      </c>
      <c r="E27" s="15">
        <v>75.5</v>
      </c>
      <c r="F27" s="15">
        <v>0</v>
      </c>
      <c r="G27" s="168">
        <f t="shared" si="1"/>
        <v>26.5</v>
      </c>
      <c r="H27" s="15">
        <v>822.58</v>
      </c>
      <c r="I27" s="15">
        <v>509.62</v>
      </c>
      <c r="J27" s="15">
        <v>7.0910000000000002</v>
      </c>
      <c r="K27" s="15">
        <v>6.75</v>
      </c>
      <c r="L27" s="16">
        <v>4736.59</v>
      </c>
      <c r="M27" s="16">
        <v>2413.86</v>
      </c>
    </row>
    <row r="28" spans="2:13" x14ac:dyDescent="0.25">
      <c r="B28" s="101" t="s">
        <v>33</v>
      </c>
      <c r="C28" s="30">
        <v>63</v>
      </c>
      <c r="D28" s="30">
        <v>88</v>
      </c>
      <c r="E28" s="30">
        <v>53.5</v>
      </c>
      <c r="F28" s="30">
        <v>0</v>
      </c>
      <c r="G28" s="30">
        <f t="shared" si="1"/>
        <v>34.5</v>
      </c>
      <c r="H28" s="31">
        <v>2172.77</v>
      </c>
      <c r="I28" s="31">
        <v>1899.8</v>
      </c>
      <c r="J28" s="30">
        <v>34.488</v>
      </c>
      <c r="K28" s="30">
        <v>35.51</v>
      </c>
      <c r="L28" s="31">
        <v>2573.6799999999998</v>
      </c>
      <c r="M28" s="31">
        <v>4889.4799999999996</v>
      </c>
    </row>
    <row r="29" spans="2:13" s="17" customFormat="1" x14ac:dyDescent="0.25">
      <c r="B29" s="102" t="s">
        <v>34</v>
      </c>
      <c r="C29" s="15">
        <v>52</v>
      </c>
      <c r="D29" s="15">
        <v>40.5</v>
      </c>
      <c r="E29" s="15">
        <v>31.5</v>
      </c>
      <c r="F29" s="15">
        <v>0</v>
      </c>
      <c r="G29" s="168">
        <f t="shared" si="1"/>
        <v>9</v>
      </c>
      <c r="H29" s="16">
        <v>1737</v>
      </c>
      <c r="I29" s="16">
        <v>1066.1500000000001</v>
      </c>
      <c r="J29" s="15">
        <v>33.404000000000003</v>
      </c>
      <c r="K29" s="15">
        <v>33.845999999999997</v>
      </c>
      <c r="L29" s="16">
        <v>7319.61</v>
      </c>
      <c r="M29" s="16">
        <v>7803.81</v>
      </c>
    </row>
    <row r="30" spans="2:13" x14ac:dyDescent="0.25">
      <c r="B30" s="101" t="s">
        <v>70</v>
      </c>
      <c r="C30" s="32"/>
      <c r="D30" s="30">
        <v>30</v>
      </c>
      <c r="E30" s="30">
        <v>0</v>
      </c>
      <c r="F30" s="30">
        <v>0</v>
      </c>
      <c r="G30" s="30">
        <f t="shared" si="1"/>
        <v>30</v>
      </c>
      <c r="H30" s="32"/>
      <c r="I30" s="30">
        <v>0</v>
      </c>
      <c r="J30" s="32"/>
      <c r="K30" s="30">
        <v>0</v>
      </c>
      <c r="L30" s="30">
        <v>0</v>
      </c>
      <c r="M30" s="30">
        <v>0</v>
      </c>
    </row>
    <row r="31" spans="2:13" s="17" customFormat="1" x14ac:dyDescent="0.25">
      <c r="B31" s="102" t="s">
        <v>36</v>
      </c>
      <c r="C31" s="16">
        <v>3868</v>
      </c>
      <c r="D31" s="16">
        <v>3550</v>
      </c>
      <c r="E31" s="15">
        <v>400</v>
      </c>
      <c r="F31" s="15">
        <v>0</v>
      </c>
      <c r="G31" s="168">
        <f t="shared" si="1"/>
        <v>3150</v>
      </c>
      <c r="H31" s="16">
        <v>53141</v>
      </c>
      <c r="I31" s="16">
        <v>3600</v>
      </c>
      <c r="J31" s="15">
        <v>13.739000000000001</v>
      </c>
      <c r="K31" s="15">
        <v>9</v>
      </c>
      <c r="L31" s="16">
        <v>1800</v>
      </c>
      <c r="M31" s="16">
        <v>6480</v>
      </c>
    </row>
    <row r="32" spans="2:13" x14ac:dyDescent="0.25">
      <c r="B32" s="101" t="s">
        <v>37</v>
      </c>
      <c r="C32" s="30">
        <v>12</v>
      </c>
      <c r="D32" s="30">
        <v>12</v>
      </c>
      <c r="E32" s="30">
        <v>11</v>
      </c>
      <c r="F32" s="30">
        <v>0</v>
      </c>
      <c r="G32" s="30">
        <f t="shared" si="1"/>
        <v>1</v>
      </c>
      <c r="H32" s="30">
        <v>82.48</v>
      </c>
      <c r="I32" s="30">
        <v>67.5</v>
      </c>
      <c r="J32" s="30">
        <v>6.8730000000000002</v>
      </c>
      <c r="K32" s="30">
        <v>6.1360000000000001</v>
      </c>
      <c r="L32" s="31">
        <v>5032.8999999999996</v>
      </c>
      <c r="M32" s="30">
        <v>339.72</v>
      </c>
    </row>
    <row r="33" spans="2:13" s="17" customFormat="1" x14ac:dyDescent="0.25">
      <c r="B33" s="102" t="s">
        <v>38</v>
      </c>
      <c r="C33" s="15">
        <v>17</v>
      </c>
      <c r="D33" s="15">
        <v>199</v>
      </c>
      <c r="E33" s="15">
        <v>0</v>
      </c>
      <c r="F33" s="15">
        <v>0</v>
      </c>
      <c r="G33" s="168">
        <f t="shared" si="1"/>
        <v>199</v>
      </c>
      <c r="H33" s="15">
        <v>20</v>
      </c>
      <c r="I33" s="15">
        <v>0</v>
      </c>
      <c r="J33" s="15">
        <v>1.1759999999999999</v>
      </c>
      <c r="K33" s="15">
        <v>0</v>
      </c>
      <c r="L33" s="15">
        <v>0</v>
      </c>
      <c r="M33" s="15">
        <v>0</v>
      </c>
    </row>
    <row r="34" spans="2:13" ht="22.5" x14ac:dyDescent="0.25">
      <c r="B34" s="101" t="s">
        <v>71</v>
      </c>
      <c r="C34" s="30">
        <v>252</v>
      </c>
      <c r="D34" s="30">
        <v>52</v>
      </c>
      <c r="E34" s="30">
        <v>47</v>
      </c>
      <c r="F34" s="30">
        <v>5</v>
      </c>
      <c r="G34" s="30">
        <f t="shared" si="1"/>
        <v>0</v>
      </c>
      <c r="H34" s="31">
        <v>1877.25</v>
      </c>
      <c r="I34" s="30">
        <v>395</v>
      </c>
      <c r="J34" s="30">
        <v>7.4489999999999998</v>
      </c>
      <c r="K34" s="30">
        <v>8.4039999999999999</v>
      </c>
      <c r="L34" s="30">
        <v>953.92</v>
      </c>
      <c r="M34" s="30">
        <v>376.8</v>
      </c>
    </row>
    <row r="35" spans="2:13" s="17" customFormat="1" x14ac:dyDescent="0.25">
      <c r="B35" s="102" t="s">
        <v>40</v>
      </c>
      <c r="C35" s="15">
        <v>109</v>
      </c>
      <c r="D35" s="15">
        <v>102</v>
      </c>
      <c r="E35" s="15">
        <v>71</v>
      </c>
      <c r="F35" s="15">
        <v>0</v>
      </c>
      <c r="G35" s="168">
        <f t="shared" si="1"/>
        <v>31</v>
      </c>
      <c r="H35" s="16">
        <v>3719.53</v>
      </c>
      <c r="I35" s="16">
        <v>2331.9499999999998</v>
      </c>
      <c r="J35" s="15">
        <v>34.124000000000002</v>
      </c>
      <c r="K35" s="15">
        <v>32.844000000000001</v>
      </c>
      <c r="L35" s="16">
        <v>3161.48</v>
      </c>
      <c r="M35" s="16">
        <v>7372.4</v>
      </c>
    </row>
    <row r="36" spans="2:13" x14ac:dyDescent="0.25">
      <c r="B36" s="101" t="s">
        <v>41</v>
      </c>
      <c r="C36" s="30">
        <v>7</v>
      </c>
      <c r="D36" s="30">
        <v>5.5</v>
      </c>
      <c r="E36" s="30">
        <v>3.5</v>
      </c>
      <c r="F36" s="30">
        <v>0</v>
      </c>
      <c r="G36" s="30">
        <f t="shared" si="1"/>
        <v>2</v>
      </c>
      <c r="H36" s="30">
        <v>41.9</v>
      </c>
      <c r="I36" s="30">
        <v>20.3</v>
      </c>
      <c r="J36" s="30">
        <v>5.9859999999999998</v>
      </c>
      <c r="K36" s="30">
        <v>5.8</v>
      </c>
      <c r="L36" s="31">
        <v>7561.33</v>
      </c>
      <c r="M36" s="30">
        <v>153.5</v>
      </c>
    </row>
    <row r="37" spans="2:13" s="17" customFormat="1" ht="33.75" x14ac:dyDescent="0.25">
      <c r="B37" s="102" t="s">
        <v>42</v>
      </c>
      <c r="C37" s="15">
        <v>60</v>
      </c>
      <c r="D37" s="15">
        <v>465</v>
      </c>
      <c r="E37" s="15">
        <v>0</v>
      </c>
      <c r="F37" s="15">
        <v>0</v>
      </c>
      <c r="G37" s="168">
        <f t="shared" si="1"/>
        <v>465</v>
      </c>
      <c r="H37" s="16">
        <v>3300</v>
      </c>
      <c r="I37" s="15">
        <v>0</v>
      </c>
      <c r="J37" s="15">
        <v>55</v>
      </c>
      <c r="K37" s="15">
        <v>0</v>
      </c>
      <c r="L37" s="15">
        <v>0</v>
      </c>
      <c r="M37" s="15">
        <v>0</v>
      </c>
    </row>
    <row r="38" spans="2:13" x14ac:dyDescent="0.25">
      <c r="B38" s="101" t="s">
        <v>43</v>
      </c>
      <c r="C38" s="31">
        <v>3924</v>
      </c>
      <c r="D38" s="31">
        <v>1980</v>
      </c>
      <c r="E38" s="30">
        <v>0</v>
      </c>
      <c r="F38" s="30">
        <v>0</v>
      </c>
      <c r="G38" s="30">
        <f t="shared" si="1"/>
        <v>1980</v>
      </c>
      <c r="H38" s="31">
        <v>15358.62</v>
      </c>
      <c r="I38" s="30">
        <v>0</v>
      </c>
      <c r="J38" s="30">
        <v>3.9140000000000001</v>
      </c>
      <c r="K38" s="30">
        <v>0</v>
      </c>
      <c r="L38" s="30">
        <v>0</v>
      </c>
      <c r="M38" s="30">
        <v>0</v>
      </c>
    </row>
    <row r="39" spans="2:13" s="17" customFormat="1" x14ac:dyDescent="0.25">
      <c r="B39" s="102" t="s">
        <v>66</v>
      </c>
      <c r="C39" s="15">
        <v>55</v>
      </c>
      <c r="D39" s="15">
        <v>65</v>
      </c>
      <c r="E39" s="15">
        <v>0</v>
      </c>
      <c r="F39" s="15">
        <v>0</v>
      </c>
      <c r="G39" s="168">
        <f t="shared" si="1"/>
        <v>65</v>
      </c>
      <c r="H39" s="16">
        <v>1769.15</v>
      </c>
      <c r="I39" s="15">
        <v>0</v>
      </c>
      <c r="J39" s="15">
        <v>32.165999999999997</v>
      </c>
      <c r="K39" s="15">
        <v>0</v>
      </c>
      <c r="L39" s="15">
        <v>0</v>
      </c>
      <c r="M39" s="15">
        <v>0</v>
      </c>
    </row>
    <row r="40" spans="2:13" x14ac:dyDescent="0.25">
      <c r="B40" s="101" t="s">
        <v>46</v>
      </c>
      <c r="C40" s="30">
        <v>19</v>
      </c>
      <c r="D40" s="30">
        <v>8</v>
      </c>
      <c r="E40" s="30">
        <v>8</v>
      </c>
      <c r="F40" s="30">
        <v>0</v>
      </c>
      <c r="G40" s="30">
        <f t="shared" si="1"/>
        <v>0</v>
      </c>
      <c r="H40" s="30">
        <v>594.1</v>
      </c>
      <c r="I40" s="30">
        <v>544</v>
      </c>
      <c r="J40" s="30">
        <v>31.268000000000001</v>
      </c>
      <c r="K40" s="30">
        <v>68</v>
      </c>
      <c r="L40" s="31">
        <v>6150</v>
      </c>
      <c r="M40" s="31">
        <v>3345.6</v>
      </c>
    </row>
    <row r="41" spans="2:13" s="17" customFormat="1" x14ac:dyDescent="0.25">
      <c r="B41" s="102" t="s">
        <v>47</v>
      </c>
      <c r="C41" s="15">
        <v>4</v>
      </c>
      <c r="D41" s="15">
        <v>2</v>
      </c>
      <c r="E41" s="15">
        <v>1.5</v>
      </c>
      <c r="F41" s="15">
        <v>0</v>
      </c>
      <c r="G41" s="168">
        <f t="shared" si="1"/>
        <v>0.5</v>
      </c>
      <c r="H41" s="15">
        <v>30</v>
      </c>
      <c r="I41" s="15">
        <v>10.199999999999999</v>
      </c>
      <c r="J41" s="15">
        <v>7.5</v>
      </c>
      <c r="K41" s="15">
        <v>6.8</v>
      </c>
      <c r="L41" s="16">
        <v>6670</v>
      </c>
      <c r="M41" s="15">
        <v>68.03</v>
      </c>
    </row>
    <row r="42" spans="2:13" x14ac:dyDescent="0.25">
      <c r="B42" s="101" t="s">
        <v>48</v>
      </c>
      <c r="C42" s="30">
        <v>10</v>
      </c>
      <c r="D42" s="30">
        <v>10</v>
      </c>
      <c r="E42" s="30">
        <v>9.5</v>
      </c>
      <c r="F42" s="30">
        <v>0</v>
      </c>
      <c r="G42" s="30">
        <f t="shared" si="1"/>
        <v>0.5</v>
      </c>
      <c r="H42" s="30">
        <v>91</v>
      </c>
      <c r="I42" s="30">
        <v>82.5</v>
      </c>
      <c r="J42" s="30">
        <v>9.1</v>
      </c>
      <c r="K42" s="30">
        <v>8.6839999999999993</v>
      </c>
      <c r="L42" s="31">
        <v>5379.76</v>
      </c>
      <c r="M42" s="30">
        <v>443.83</v>
      </c>
    </row>
    <row r="43" spans="2:13" s="17" customFormat="1" x14ac:dyDescent="0.25">
      <c r="B43" s="102" t="s">
        <v>49</v>
      </c>
      <c r="C43" s="15">
        <v>175</v>
      </c>
      <c r="D43" s="15">
        <v>156</v>
      </c>
      <c r="E43" s="15">
        <v>0</v>
      </c>
      <c r="F43" s="15">
        <v>0</v>
      </c>
      <c r="G43" s="168">
        <f t="shared" si="1"/>
        <v>156</v>
      </c>
      <c r="H43" s="16">
        <v>6910</v>
      </c>
      <c r="I43" s="15">
        <v>0</v>
      </c>
      <c r="J43" s="15">
        <v>39.485999999999997</v>
      </c>
      <c r="K43" s="15">
        <v>0</v>
      </c>
      <c r="L43" s="15">
        <v>0</v>
      </c>
      <c r="M43" s="15">
        <v>0</v>
      </c>
    </row>
    <row r="44" spans="2:13" ht="33.75" x14ac:dyDescent="0.25">
      <c r="B44" s="101" t="s">
        <v>50</v>
      </c>
      <c r="C44" s="30">
        <v>5</v>
      </c>
      <c r="D44" s="32"/>
      <c r="E44" s="32"/>
      <c r="F44" s="32"/>
      <c r="G44" s="30">
        <f t="shared" si="1"/>
        <v>0</v>
      </c>
      <c r="H44" s="30">
        <v>90</v>
      </c>
      <c r="I44" s="32"/>
      <c r="J44" s="30">
        <v>18</v>
      </c>
      <c r="K44" s="32"/>
      <c r="L44" s="32"/>
      <c r="M44" s="32"/>
    </row>
    <row r="45" spans="2:13" s="17" customFormat="1" x14ac:dyDescent="0.25">
      <c r="B45" s="102" t="s">
        <v>51</v>
      </c>
      <c r="C45" s="16">
        <v>5615</v>
      </c>
      <c r="D45" s="16">
        <v>6035</v>
      </c>
      <c r="E45" s="15">
        <v>0</v>
      </c>
      <c r="F45" s="15">
        <v>0</v>
      </c>
      <c r="G45" s="168">
        <f t="shared" si="1"/>
        <v>6035</v>
      </c>
      <c r="H45" s="16">
        <v>20193</v>
      </c>
      <c r="I45" s="15">
        <v>0</v>
      </c>
      <c r="J45" s="15">
        <v>3.5960000000000001</v>
      </c>
      <c r="K45" s="15">
        <v>0</v>
      </c>
      <c r="L45" s="15">
        <v>0</v>
      </c>
      <c r="M45" s="15">
        <v>0</v>
      </c>
    </row>
    <row r="46" spans="2:13" ht="22.5" x14ac:dyDescent="0.25">
      <c r="B46" s="101" t="s">
        <v>53</v>
      </c>
      <c r="C46" s="30">
        <v>754</v>
      </c>
      <c r="D46" s="30">
        <v>690.75</v>
      </c>
      <c r="E46" s="30">
        <v>0</v>
      </c>
      <c r="F46" s="30">
        <v>0</v>
      </c>
      <c r="G46" s="30">
        <f t="shared" si="1"/>
        <v>690.75</v>
      </c>
      <c r="H46" s="31">
        <v>25554.2</v>
      </c>
      <c r="I46" s="30">
        <v>0</v>
      </c>
      <c r="J46" s="30">
        <v>33.892000000000003</v>
      </c>
      <c r="K46" s="30">
        <v>0</v>
      </c>
      <c r="L46" s="30">
        <v>0</v>
      </c>
      <c r="M46" s="30">
        <v>0</v>
      </c>
    </row>
    <row r="47" spans="2:13" s="17" customFormat="1" ht="22.5" x14ac:dyDescent="0.25">
      <c r="B47" s="102" t="s">
        <v>54</v>
      </c>
      <c r="C47" s="15">
        <v>295</v>
      </c>
      <c r="D47" s="15">
        <v>75</v>
      </c>
      <c r="E47" s="15">
        <v>0</v>
      </c>
      <c r="F47" s="15">
        <v>0</v>
      </c>
      <c r="G47" s="168">
        <f t="shared" si="1"/>
        <v>75</v>
      </c>
      <c r="H47" s="16">
        <v>4552.95</v>
      </c>
      <c r="I47" s="15">
        <v>0</v>
      </c>
      <c r="J47" s="15">
        <v>15.433999999999999</v>
      </c>
      <c r="K47" s="15">
        <v>0</v>
      </c>
      <c r="L47" s="15">
        <v>0</v>
      </c>
      <c r="M47" s="15">
        <v>0</v>
      </c>
    </row>
    <row r="48" spans="2:13" x14ac:dyDescent="0.25">
      <c r="B48" s="101" t="s">
        <v>56</v>
      </c>
      <c r="C48" s="30">
        <v>20</v>
      </c>
      <c r="D48" s="32"/>
      <c r="E48" s="32"/>
      <c r="F48" s="32"/>
      <c r="G48" s="30">
        <f t="shared" si="1"/>
        <v>0</v>
      </c>
      <c r="H48" s="30">
        <v>104</v>
      </c>
      <c r="I48" s="32"/>
      <c r="J48" s="30">
        <v>5.2</v>
      </c>
      <c r="K48" s="32"/>
      <c r="L48" s="32"/>
      <c r="M48" s="32"/>
    </row>
    <row r="49" spans="2:13" s="17" customFormat="1" ht="33.75" x14ac:dyDescent="0.25">
      <c r="B49" s="102" t="s">
        <v>72</v>
      </c>
      <c r="C49" s="15">
        <v>10</v>
      </c>
      <c r="D49" s="15">
        <v>162</v>
      </c>
      <c r="E49" s="15">
        <v>10</v>
      </c>
      <c r="F49" s="15">
        <v>0</v>
      </c>
      <c r="G49" s="168">
        <f t="shared" si="1"/>
        <v>152</v>
      </c>
      <c r="H49" s="15">
        <v>260</v>
      </c>
      <c r="I49" s="15">
        <v>250</v>
      </c>
      <c r="J49" s="15">
        <v>26</v>
      </c>
      <c r="K49" s="15">
        <v>25</v>
      </c>
      <c r="L49" s="15">
        <v>410</v>
      </c>
      <c r="M49" s="15">
        <v>102.5</v>
      </c>
    </row>
    <row r="50" spans="2:13" x14ac:dyDescent="0.25">
      <c r="B50" s="101" t="s">
        <v>57</v>
      </c>
      <c r="C50" s="30">
        <v>9</v>
      </c>
      <c r="D50" s="30">
        <v>11.5</v>
      </c>
      <c r="E50" s="30">
        <v>8.5</v>
      </c>
      <c r="F50" s="30">
        <v>0</v>
      </c>
      <c r="G50" s="30">
        <f t="shared" si="1"/>
        <v>3</v>
      </c>
      <c r="H50" s="30">
        <v>123.15</v>
      </c>
      <c r="I50" s="30">
        <v>114.2</v>
      </c>
      <c r="J50" s="30">
        <v>13.683</v>
      </c>
      <c r="K50" s="30">
        <v>13.435</v>
      </c>
      <c r="L50" s="31">
        <v>3481.28</v>
      </c>
      <c r="M50" s="30">
        <v>397.56</v>
      </c>
    </row>
    <row r="51" spans="2:13" x14ac:dyDescent="0.25">
      <c r="B51" s="103" t="s">
        <v>59</v>
      </c>
      <c r="C51" s="104">
        <v>18738</v>
      </c>
      <c r="D51" s="104">
        <v>17610</v>
      </c>
      <c r="E51" s="104">
        <v>2155.5</v>
      </c>
      <c r="F51" s="105">
        <v>5</v>
      </c>
      <c r="G51" s="276">
        <f>SUM(G14:G50)</f>
        <v>15449.5</v>
      </c>
      <c r="H51" s="104">
        <v>224915.22</v>
      </c>
      <c r="I51" s="104">
        <v>40919.870000000003</v>
      </c>
      <c r="J51" s="105">
        <v>0</v>
      </c>
      <c r="K51" s="105">
        <v>0</v>
      </c>
      <c r="L51" s="105">
        <v>0</v>
      </c>
      <c r="M51" s="104">
        <v>64775.19</v>
      </c>
    </row>
    <row r="52" spans="2:13" s="17" customFormat="1" x14ac:dyDescent="0.25">
      <c r="B52" s="20"/>
      <c r="C52" s="21"/>
      <c r="D52" s="21"/>
      <c r="E52" s="21"/>
      <c r="F52" s="22"/>
      <c r="G52" s="22"/>
      <c r="H52" s="21"/>
      <c r="I52" s="21"/>
      <c r="J52" s="22"/>
      <c r="K52" s="22"/>
      <c r="L52" s="22"/>
      <c r="M52" s="21"/>
    </row>
    <row r="53" spans="2:13" x14ac:dyDescent="0.25">
      <c r="B53" s="271" t="s">
        <v>224</v>
      </c>
      <c r="C53" s="272"/>
      <c r="D53" s="272"/>
      <c r="E53" s="272"/>
      <c r="F53" s="272"/>
      <c r="G53" s="272"/>
      <c r="H53" s="272"/>
      <c r="I53" s="272"/>
      <c r="J53" s="272"/>
      <c r="K53" s="272"/>
      <c r="L53" s="272"/>
      <c r="M53" s="273"/>
    </row>
    <row r="54" spans="2:13" x14ac:dyDescent="0.25">
      <c r="B54" s="274"/>
      <c r="C54" s="33" t="s">
        <v>3</v>
      </c>
      <c r="D54" s="34">
        <v>2017</v>
      </c>
      <c r="E54" s="40"/>
      <c r="F54" s="40"/>
      <c r="G54" s="40"/>
      <c r="H54" s="40"/>
      <c r="I54" s="40"/>
      <c r="J54" s="40"/>
      <c r="K54" s="40"/>
      <c r="L54" s="40"/>
      <c r="M54" s="275"/>
    </row>
    <row r="55" spans="2:13" ht="45" x14ac:dyDescent="0.25">
      <c r="B55" s="98" t="s">
        <v>10</v>
      </c>
      <c r="C55" s="38" t="s">
        <v>220</v>
      </c>
      <c r="D55" s="38" t="s">
        <v>219</v>
      </c>
      <c r="E55" s="38" t="s">
        <v>197</v>
      </c>
      <c r="F55" s="98" t="s">
        <v>11</v>
      </c>
      <c r="G55" s="38" t="s">
        <v>122</v>
      </c>
      <c r="H55" s="38" t="s">
        <v>199</v>
      </c>
      <c r="I55" s="38" t="s">
        <v>200</v>
      </c>
      <c r="J55" s="38" t="s">
        <v>201</v>
      </c>
      <c r="K55" s="38" t="s">
        <v>202</v>
      </c>
      <c r="L55" s="98" t="s">
        <v>12</v>
      </c>
      <c r="M55" s="98" t="s">
        <v>13</v>
      </c>
    </row>
    <row r="56" spans="2:13" ht="33.75" x14ac:dyDescent="0.25">
      <c r="B56" s="101" t="s">
        <v>17</v>
      </c>
      <c r="C56" s="31">
        <v>1178</v>
      </c>
      <c r="D56" s="31">
        <v>3416</v>
      </c>
      <c r="E56" s="31">
        <v>1321</v>
      </c>
      <c r="F56" s="30">
        <v>723</v>
      </c>
      <c r="G56" s="31">
        <f>D56-E56-F56</f>
        <v>1372</v>
      </c>
      <c r="H56" s="31">
        <v>13577.74</v>
      </c>
      <c r="I56" s="31">
        <v>14513.2</v>
      </c>
      <c r="J56" s="30">
        <v>11.526</v>
      </c>
      <c r="K56" s="30">
        <v>10.987</v>
      </c>
      <c r="L56" s="30">
        <v>432.13</v>
      </c>
      <c r="M56" s="31">
        <v>6271.64</v>
      </c>
    </row>
    <row r="57" spans="2:13" s="17" customFormat="1" ht="33.75" x14ac:dyDescent="0.25">
      <c r="B57" s="102" t="s">
        <v>63</v>
      </c>
      <c r="C57" s="16">
        <v>1500</v>
      </c>
      <c r="D57" s="15">
        <v>323</v>
      </c>
      <c r="E57" s="15">
        <v>40</v>
      </c>
      <c r="F57" s="15">
        <v>0</v>
      </c>
      <c r="G57" s="227">
        <f t="shared" ref="G57:G67" si="2">D57-E57-F57</f>
        <v>283</v>
      </c>
      <c r="H57" s="15">
        <v>772</v>
      </c>
      <c r="I57" s="15">
        <v>28.7</v>
      </c>
      <c r="J57" s="15">
        <v>0.51500000000000001</v>
      </c>
      <c r="K57" s="15">
        <v>0.71799999999999997</v>
      </c>
      <c r="L57" s="16">
        <v>17564.46</v>
      </c>
      <c r="M57" s="15">
        <v>504.1</v>
      </c>
    </row>
    <row r="58" spans="2:13" ht="33.75" x14ac:dyDescent="0.25">
      <c r="B58" s="101" t="s">
        <v>69</v>
      </c>
      <c r="C58" s="30">
        <v>233</v>
      </c>
      <c r="D58" s="30">
        <v>79</v>
      </c>
      <c r="E58" s="30">
        <v>40</v>
      </c>
      <c r="F58" s="30">
        <v>37</v>
      </c>
      <c r="G58" s="31">
        <f t="shared" si="2"/>
        <v>2</v>
      </c>
      <c r="H58" s="31">
        <v>3034.81</v>
      </c>
      <c r="I58" s="30">
        <v>353</v>
      </c>
      <c r="J58" s="30">
        <v>13.025</v>
      </c>
      <c r="K58" s="30">
        <v>8.8249999999999993</v>
      </c>
      <c r="L58" s="30">
        <v>870.74</v>
      </c>
      <c r="M58" s="30">
        <v>307.37</v>
      </c>
    </row>
    <row r="59" spans="2:13" s="17" customFormat="1" x14ac:dyDescent="0.25">
      <c r="B59" s="102" t="s">
        <v>70</v>
      </c>
      <c r="C59" s="15">
        <v>174</v>
      </c>
      <c r="D59" s="15">
        <v>35</v>
      </c>
      <c r="E59" s="15">
        <v>0</v>
      </c>
      <c r="F59" s="15">
        <v>0</v>
      </c>
      <c r="G59" s="227">
        <f t="shared" si="2"/>
        <v>35</v>
      </c>
      <c r="H59" s="15">
        <v>135.63999999999999</v>
      </c>
      <c r="I59" s="15">
        <v>0</v>
      </c>
      <c r="J59" s="15">
        <v>0.78</v>
      </c>
      <c r="K59" s="15">
        <v>0</v>
      </c>
      <c r="L59" s="15">
        <v>0</v>
      </c>
      <c r="M59" s="15">
        <v>0</v>
      </c>
    </row>
    <row r="60" spans="2:13" x14ac:dyDescent="0.25">
      <c r="B60" s="101" t="s">
        <v>36</v>
      </c>
      <c r="C60" s="30">
        <v>190</v>
      </c>
      <c r="D60" s="30">
        <v>740</v>
      </c>
      <c r="E60" s="30">
        <v>0</v>
      </c>
      <c r="F60" s="30">
        <v>0</v>
      </c>
      <c r="G60" s="31">
        <f t="shared" si="2"/>
        <v>740</v>
      </c>
      <c r="H60" s="31">
        <v>1681.3</v>
      </c>
      <c r="I60" s="30">
        <v>0</v>
      </c>
      <c r="J60" s="30">
        <v>8.8490000000000002</v>
      </c>
      <c r="K60" s="30">
        <v>0</v>
      </c>
      <c r="L60" s="30">
        <v>0</v>
      </c>
      <c r="M60" s="30">
        <v>0</v>
      </c>
    </row>
    <row r="61" spans="2:13" s="17" customFormat="1" x14ac:dyDescent="0.25">
      <c r="B61" s="102" t="s">
        <v>38</v>
      </c>
      <c r="C61" s="16">
        <v>2334</v>
      </c>
      <c r="D61" s="16">
        <v>1605</v>
      </c>
      <c r="E61" s="16">
        <v>1605</v>
      </c>
      <c r="F61" s="15">
        <v>0</v>
      </c>
      <c r="G61" s="227">
        <f t="shared" si="2"/>
        <v>0</v>
      </c>
      <c r="H61" s="16">
        <v>1556.22</v>
      </c>
      <c r="I61" s="15">
        <v>671.57</v>
      </c>
      <c r="J61" s="15">
        <v>0.66700000000000004</v>
      </c>
      <c r="K61" s="15">
        <v>0.41799999999999998</v>
      </c>
      <c r="L61" s="16">
        <v>13654.73</v>
      </c>
      <c r="M61" s="16">
        <v>9170.1</v>
      </c>
    </row>
    <row r="62" spans="2:13" ht="22.5" x14ac:dyDescent="0.25">
      <c r="B62" s="101" t="s">
        <v>71</v>
      </c>
      <c r="C62" s="31">
        <v>4665</v>
      </c>
      <c r="D62" s="31">
        <v>2185</v>
      </c>
      <c r="E62" s="31">
        <v>1239</v>
      </c>
      <c r="F62" s="30">
        <v>279</v>
      </c>
      <c r="G62" s="31">
        <f t="shared" si="2"/>
        <v>667</v>
      </c>
      <c r="H62" s="31">
        <v>36244.699999999997</v>
      </c>
      <c r="I62" s="31">
        <v>5935.8</v>
      </c>
      <c r="J62" s="30">
        <v>7.7690000000000001</v>
      </c>
      <c r="K62" s="30">
        <v>4.7910000000000004</v>
      </c>
      <c r="L62" s="30">
        <v>798.16</v>
      </c>
      <c r="M62" s="31">
        <v>4737.6899999999996</v>
      </c>
    </row>
    <row r="63" spans="2:13" s="17" customFormat="1" x14ac:dyDescent="0.25">
      <c r="B63" s="102" t="s">
        <v>73</v>
      </c>
      <c r="C63" s="15">
        <v>13</v>
      </c>
      <c r="D63" s="15">
        <v>13</v>
      </c>
      <c r="E63" s="15">
        <v>13</v>
      </c>
      <c r="F63" s="15">
        <v>0</v>
      </c>
      <c r="G63" s="227">
        <f t="shared" si="2"/>
        <v>0</v>
      </c>
      <c r="H63" s="15">
        <v>2.6</v>
      </c>
      <c r="I63" s="15">
        <v>2.86</v>
      </c>
      <c r="J63" s="15">
        <v>0.2</v>
      </c>
      <c r="K63" s="15">
        <v>0.22</v>
      </c>
      <c r="L63" s="16">
        <v>16800</v>
      </c>
      <c r="M63" s="15">
        <v>48.05</v>
      </c>
    </row>
    <row r="64" spans="2:13" x14ac:dyDescent="0.25">
      <c r="B64" s="101" t="s">
        <v>43</v>
      </c>
      <c r="C64" s="31">
        <v>11880</v>
      </c>
      <c r="D64" s="31">
        <v>11142</v>
      </c>
      <c r="E64" s="31">
        <v>5043</v>
      </c>
      <c r="F64" s="30">
        <v>259</v>
      </c>
      <c r="G64" s="31">
        <f t="shared" si="2"/>
        <v>5840</v>
      </c>
      <c r="H64" s="31">
        <v>13636.19</v>
      </c>
      <c r="I64" s="31">
        <v>4343.6099999999997</v>
      </c>
      <c r="J64" s="30">
        <v>1.1479999999999999</v>
      </c>
      <c r="K64" s="30">
        <v>0.86099999999999999</v>
      </c>
      <c r="L64" s="31">
        <v>4360.2299999999996</v>
      </c>
      <c r="M64" s="31">
        <v>159643.69</v>
      </c>
    </row>
    <row r="65" spans="2:13" s="17" customFormat="1" x14ac:dyDescent="0.25">
      <c r="B65" s="102" t="s">
        <v>51</v>
      </c>
      <c r="C65" s="16">
        <v>28600</v>
      </c>
      <c r="D65" s="16">
        <v>28030</v>
      </c>
      <c r="E65" s="16">
        <v>1263</v>
      </c>
      <c r="F65" s="15">
        <v>580</v>
      </c>
      <c r="G65" s="227">
        <f t="shared" si="2"/>
        <v>26187</v>
      </c>
      <c r="H65" s="16">
        <v>66573.5</v>
      </c>
      <c r="I65" s="16">
        <v>2525.66</v>
      </c>
      <c r="J65" s="15">
        <v>2.3279999999999998</v>
      </c>
      <c r="K65" s="15">
        <v>2</v>
      </c>
      <c r="L65" s="16">
        <v>3225.09</v>
      </c>
      <c r="M65" s="16">
        <v>8145.47</v>
      </c>
    </row>
    <row r="66" spans="2:13" x14ac:dyDescent="0.25">
      <c r="B66" s="101" t="s">
        <v>56</v>
      </c>
      <c r="C66" s="32"/>
      <c r="D66" s="30">
        <v>1</v>
      </c>
      <c r="E66" s="30">
        <v>0</v>
      </c>
      <c r="F66" s="30">
        <v>0</v>
      </c>
      <c r="G66" s="31">
        <f t="shared" si="2"/>
        <v>1</v>
      </c>
      <c r="H66" s="32"/>
      <c r="I66" s="30">
        <v>0</v>
      </c>
      <c r="J66" s="32"/>
      <c r="K66" s="30">
        <v>0</v>
      </c>
      <c r="L66" s="30">
        <v>0</v>
      </c>
      <c r="M66" s="30">
        <v>0</v>
      </c>
    </row>
    <row r="67" spans="2:13" s="17" customFormat="1" ht="33.75" x14ac:dyDescent="0.25">
      <c r="B67" s="102" t="s">
        <v>72</v>
      </c>
      <c r="C67" s="18"/>
      <c r="D67" s="15">
        <v>67</v>
      </c>
      <c r="E67" s="15">
        <v>55</v>
      </c>
      <c r="F67" s="15">
        <v>12</v>
      </c>
      <c r="G67" s="227">
        <f t="shared" si="2"/>
        <v>0</v>
      </c>
      <c r="H67" s="18"/>
      <c r="I67" s="15">
        <v>574.4</v>
      </c>
      <c r="J67" s="18"/>
      <c r="K67" s="15">
        <v>10.444000000000001</v>
      </c>
      <c r="L67" s="15">
        <v>408</v>
      </c>
      <c r="M67" s="15">
        <v>234.36</v>
      </c>
    </row>
    <row r="68" spans="2:13" x14ac:dyDescent="0.25">
      <c r="B68" s="103" t="s">
        <v>59</v>
      </c>
      <c r="C68" s="104">
        <v>50767</v>
      </c>
      <c r="D68" s="104">
        <v>47636</v>
      </c>
      <c r="E68" s="104">
        <v>10619</v>
      </c>
      <c r="F68" s="104">
        <v>1890</v>
      </c>
      <c r="G68" s="104">
        <f>SUM(G56:G67)</f>
        <v>35127</v>
      </c>
      <c r="H68" s="104">
        <v>137214.70000000001</v>
      </c>
      <c r="I68" s="104">
        <v>28948.799999999999</v>
      </c>
      <c r="J68" s="105">
        <v>0</v>
      </c>
      <c r="K68" s="105">
        <v>0</v>
      </c>
      <c r="L68" s="105">
        <v>0</v>
      </c>
      <c r="M68" s="104">
        <v>189062.47</v>
      </c>
    </row>
    <row r="70" spans="2:13" x14ac:dyDescent="0.25">
      <c r="B70" s="95" t="s">
        <v>145</v>
      </c>
    </row>
  </sheetData>
  <mergeCells count="6">
    <mergeCell ref="B53:M53"/>
    <mergeCell ref="B3:M3"/>
    <mergeCell ref="B4:M4"/>
    <mergeCell ref="B5:M5"/>
    <mergeCell ref="B6:C6"/>
    <mergeCell ref="B11:M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I47"/>
  <sheetViews>
    <sheetView workbookViewId="0">
      <selection activeCell="A42" sqref="A42:AI42"/>
    </sheetView>
  </sheetViews>
  <sheetFormatPr baseColWidth="10" defaultColWidth="11.42578125" defaultRowHeight="15" x14ac:dyDescent="0.25"/>
  <cols>
    <col min="1" max="16384" width="11.42578125" style="158"/>
  </cols>
  <sheetData>
    <row r="1" spans="1:35" x14ac:dyDescent="0.25">
      <c r="A1" s="202"/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</row>
    <row r="2" spans="1:35" s="107" customFormat="1" ht="20.25" x14ac:dyDescent="0.25">
      <c r="A2" s="157"/>
      <c r="B2" s="203" t="s">
        <v>221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</row>
    <row r="3" spans="1:35" s="107" customFormat="1" ht="15.75" thickBot="1" x14ac:dyDescent="0.3">
      <c r="A3" s="204" t="s">
        <v>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4"/>
    </row>
    <row r="4" spans="1:35" ht="22.5" x14ac:dyDescent="0.25">
      <c r="A4" s="232" t="s">
        <v>1</v>
      </c>
      <c r="B4" s="233" t="s">
        <v>2</v>
      </c>
      <c r="C4" s="234" t="s">
        <v>3</v>
      </c>
      <c r="D4" s="235">
        <v>2017</v>
      </c>
      <c r="E4" s="236"/>
      <c r="F4" s="96"/>
      <c r="G4" s="96"/>
      <c r="H4" s="237"/>
      <c r="I4" s="264" t="s">
        <v>203</v>
      </c>
      <c r="J4" s="265">
        <v>5</v>
      </c>
      <c r="K4" s="237"/>
      <c r="L4" s="237"/>
      <c r="M4" s="237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</row>
    <row r="5" spans="1:35" ht="22.5" x14ac:dyDescent="0.25">
      <c r="A5" s="238" t="s">
        <v>4</v>
      </c>
      <c r="B5" s="239" t="s">
        <v>2</v>
      </c>
      <c r="C5" s="240" t="s">
        <v>5</v>
      </c>
      <c r="D5" s="241" t="s">
        <v>68</v>
      </c>
      <c r="E5" s="241"/>
      <c r="F5" s="96"/>
      <c r="G5" s="96"/>
      <c r="H5" s="96"/>
      <c r="I5" s="264" t="s">
        <v>60</v>
      </c>
      <c r="J5" s="265">
        <v>1890</v>
      </c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</row>
    <row r="6" spans="1:35" ht="21" thickBot="1" x14ac:dyDescent="0.3">
      <c r="A6" s="242" t="s">
        <v>6</v>
      </c>
      <c r="B6" s="243" t="s">
        <v>7</v>
      </c>
      <c r="C6" s="244" t="s">
        <v>8</v>
      </c>
      <c r="D6" s="245" t="s">
        <v>9</v>
      </c>
      <c r="E6" s="246"/>
      <c r="F6" s="96"/>
      <c r="G6" s="96"/>
      <c r="H6" s="247" t="s">
        <v>222</v>
      </c>
      <c r="I6" s="247"/>
      <c r="J6" s="266">
        <f>J4+J5</f>
        <v>1895</v>
      </c>
      <c r="K6" s="266"/>
      <c r="L6" s="248" t="s">
        <v>204</v>
      </c>
      <c r="M6" s="248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</row>
    <row r="7" spans="1:35" x14ac:dyDescent="0.25">
      <c r="A7" s="249"/>
      <c r="B7" s="249"/>
      <c r="C7" s="249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249"/>
      <c r="Z7" s="249"/>
      <c r="AA7" s="249"/>
      <c r="AB7" s="249"/>
      <c r="AC7" s="249"/>
      <c r="AD7" s="249"/>
      <c r="AE7" s="249"/>
      <c r="AF7" s="249"/>
      <c r="AG7" s="249"/>
      <c r="AH7" s="249"/>
      <c r="AI7" s="249"/>
    </row>
    <row r="8" spans="1:35" ht="24" x14ac:dyDescent="0.25">
      <c r="A8" s="254" t="s">
        <v>205</v>
      </c>
      <c r="B8" s="254" t="s">
        <v>71</v>
      </c>
      <c r="C8" s="254" t="s">
        <v>59</v>
      </c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1"/>
      <c r="R8" s="250"/>
      <c r="S8" s="250"/>
      <c r="T8" s="250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</row>
    <row r="9" spans="1:35" x14ac:dyDescent="0.25">
      <c r="A9" s="261" t="s">
        <v>206</v>
      </c>
      <c r="B9" s="255">
        <v>5</v>
      </c>
      <c r="C9" s="255">
        <v>5</v>
      </c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252"/>
      <c r="Q9" s="251"/>
      <c r="R9" s="252"/>
      <c r="S9" s="252"/>
      <c r="T9" s="252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</row>
    <row r="10" spans="1:35" x14ac:dyDescent="0.25">
      <c r="A10" s="256" t="s">
        <v>59</v>
      </c>
      <c r="B10" s="257">
        <v>5</v>
      </c>
      <c r="C10" s="257">
        <v>5</v>
      </c>
      <c r="D10" s="252"/>
      <c r="E10" s="252"/>
      <c r="F10" s="252"/>
      <c r="G10" s="252"/>
      <c r="H10" s="252"/>
      <c r="I10" s="252"/>
      <c r="J10" s="252"/>
      <c r="K10" s="252"/>
      <c r="L10" s="252"/>
      <c r="M10" s="252"/>
      <c r="N10" s="252"/>
      <c r="O10" s="252"/>
      <c r="P10" s="252"/>
      <c r="Q10" s="251"/>
      <c r="R10" s="252"/>
      <c r="S10" s="252"/>
      <c r="T10" s="252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</row>
    <row r="11" spans="1:35" x14ac:dyDescent="0.25">
      <c r="A11" s="249"/>
      <c r="B11" s="249"/>
      <c r="C11" s="249"/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/>
      <c r="Y11" s="249"/>
      <c r="Z11" s="249"/>
      <c r="AA11" s="249"/>
      <c r="AB11" s="249"/>
      <c r="AC11" s="249"/>
      <c r="AD11" s="249"/>
      <c r="AE11" s="249"/>
      <c r="AF11" s="249"/>
      <c r="AG11" s="249"/>
      <c r="AH11" s="249"/>
      <c r="AI11" s="249"/>
    </row>
    <row r="12" spans="1:35" ht="15.75" thickBot="1" x14ac:dyDescent="0.3">
      <c r="A12" s="249"/>
      <c r="B12" s="249"/>
      <c r="C12" s="249"/>
      <c r="D12" s="249"/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49"/>
      <c r="S12" s="249"/>
      <c r="T12" s="249"/>
      <c r="U12" s="249"/>
      <c r="V12" s="249"/>
      <c r="W12" s="249"/>
      <c r="X12" s="249"/>
      <c r="Y12" s="249"/>
      <c r="Z12" s="249"/>
      <c r="AA12" s="249"/>
      <c r="AB12" s="249"/>
      <c r="AC12" s="249"/>
      <c r="AD12" s="249"/>
      <c r="AE12" s="249"/>
      <c r="AF12" s="249"/>
      <c r="AG12" s="249"/>
      <c r="AH12" s="249"/>
      <c r="AI12" s="249"/>
    </row>
    <row r="13" spans="1:35" ht="22.5" x14ac:dyDescent="0.25">
      <c r="A13" s="232" t="s">
        <v>1</v>
      </c>
      <c r="B13" s="233" t="s">
        <v>2</v>
      </c>
      <c r="C13" s="234" t="s">
        <v>3</v>
      </c>
      <c r="D13" s="235">
        <v>2017</v>
      </c>
      <c r="E13" s="23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</row>
    <row r="14" spans="1:35" ht="22.5" x14ac:dyDescent="0.25">
      <c r="A14" s="238" t="s">
        <v>4</v>
      </c>
      <c r="B14" s="239" t="s">
        <v>2</v>
      </c>
      <c r="C14" s="240" t="s">
        <v>5</v>
      </c>
      <c r="D14" s="241" t="s">
        <v>68</v>
      </c>
      <c r="E14" s="241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</row>
    <row r="15" spans="1:35" ht="15.75" thickBot="1" x14ac:dyDescent="0.3">
      <c r="A15" s="242" t="s">
        <v>6</v>
      </c>
      <c r="B15" s="243" t="s">
        <v>7</v>
      </c>
      <c r="C15" s="244" t="s">
        <v>8</v>
      </c>
      <c r="D15" s="245" t="s">
        <v>60</v>
      </c>
      <c r="E15" s="24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</row>
    <row r="16" spans="1:35" x14ac:dyDescent="0.25">
      <c r="A16" s="249"/>
      <c r="B16" s="249"/>
      <c r="C16" s="249"/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249"/>
      <c r="Z16" s="249"/>
      <c r="AA16" s="249"/>
      <c r="AB16" s="249"/>
      <c r="AC16" s="249"/>
      <c r="AD16" s="249"/>
      <c r="AE16" s="249"/>
      <c r="AF16" s="249"/>
      <c r="AG16" s="249"/>
      <c r="AH16" s="249"/>
      <c r="AI16" s="249"/>
    </row>
    <row r="17" spans="1:35" ht="36" x14ac:dyDescent="0.25">
      <c r="A17" s="254" t="s">
        <v>205</v>
      </c>
      <c r="B17" s="254" t="s">
        <v>17</v>
      </c>
      <c r="C17" s="254" t="s">
        <v>69</v>
      </c>
      <c r="D17" s="254" t="s">
        <v>71</v>
      </c>
      <c r="E17" s="254" t="s">
        <v>43</v>
      </c>
      <c r="F17" s="254" t="s">
        <v>51</v>
      </c>
      <c r="G17" s="254" t="s">
        <v>72</v>
      </c>
      <c r="H17" s="254" t="s">
        <v>59</v>
      </c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</row>
    <row r="18" spans="1:35" x14ac:dyDescent="0.25">
      <c r="A18" s="262" t="s">
        <v>207</v>
      </c>
      <c r="B18" s="258">
        <v>0</v>
      </c>
      <c r="C18" s="258">
        <v>0</v>
      </c>
      <c r="D18" s="258">
        <v>0</v>
      </c>
      <c r="E18" s="258">
        <v>25</v>
      </c>
      <c r="F18" s="258">
        <v>0</v>
      </c>
      <c r="G18" s="258">
        <v>0</v>
      </c>
      <c r="H18" s="259">
        <v>25</v>
      </c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</row>
    <row r="19" spans="1:35" s="17" customFormat="1" x14ac:dyDescent="0.25">
      <c r="A19" s="261" t="s">
        <v>175</v>
      </c>
      <c r="B19" s="255">
        <v>46</v>
      </c>
      <c r="C19" s="255">
        <v>0</v>
      </c>
      <c r="D19" s="255">
        <v>0</v>
      </c>
      <c r="E19" s="255">
        <v>0</v>
      </c>
      <c r="F19" s="255">
        <v>0</v>
      </c>
      <c r="G19" s="255">
        <v>0</v>
      </c>
      <c r="H19" s="260">
        <v>46</v>
      </c>
      <c r="I19" s="253"/>
      <c r="J19" s="253"/>
      <c r="K19" s="253"/>
      <c r="L19" s="253"/>
      <c r="M19" s="253"/>
      <c r="N19" s="253"/>
      <c r="O19" s="253"/>
      <c r="P19" s="253"/>
      <c r="Q19" s="253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253"/>
      <c r="AC19" s="253"/>
      <c r="AD19" s="253"/>
      <c r="AE19" s="253"/>
      <c r="AF19" s="253"/>
      <c r="AG19" s="253"/>
      <c r="AH19" s="253"/>
      <c r="AI19" s="253"/>
    </row>
    <row r="20" spans="1:35" x14ac:dyDescent="0.25">
      <c r="A20" s="262" t="s">
        <v>168</v>
      </c>
      <c r="B20" s="258">
        <v>71</v>
      </c>
      <c r="C20" s="258">
        <v>0</v>
      </c>
      <c r="D20" s="258">
        <v>0</v>
      </c>
      <c r="E20" s="258">
        <v>0</v>
      </c>
      <c r="F20" s="258">
        <v>0</v>
      </c>
      <c r="G20" s="258">
        <v>0</v>
      </c>
      <c r="H20" s="259">
        <v>71</v>
      </c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</row>
    <row r="21" spans="1:35" s="17" customFormat="1" x14ac:dyDescent="0.25">
      <c r="A21" s="261" t="s">
        <v>208</v>
      </c>
      <c r="B21" s="255">
        <v>0</v>
      </c>
      <c r="C21" s="255">
        <v>0</v>
      </c>
      <c r="D21" s="255">
        <v>180</v>
      </c>
      <c r="E21" s="255">
        <v>0</v>
      </c>
      <c r="F21" s="255">
        <v>0</v>
      </c>
      <c r="G21" s="255">
        <v>0</v>
      </c>
      <c r="H21" s="260">
        <v>180</v>
      </c>
      <c r="I21" s="253"/>
      <c r="J21" s="253"/>
      <c r="K21" s="253"/>
      <c r="L21" s="253"/>
      <c r="M21" s="253"/>
      <c r="N21" s="253"/>
      <c r="O21" s="253"/>
      <c r="P21" s="253"/>
      <c r="Q21" s="253"/>
      <c r="R21" s="253"/>
      <c r="S21" s="253"/>
      <c r="T21" s="253"/>
      <c r="U21" s="253"/>
      <c r="V21" s="253"/>
      <c r="W21" s="253"/>
      <c r="X21" s="253"/>
      <c r="Y21" s="253"/>
      <c r="Z21" s="253"/>
      <c r="AA21" s="253"/>
      <c r="AB21" s="253"/>
      <c r="AC21" s="253"/>
      <c r="AD21" s="253"/>
      <c r="AE21" s="253"/>
      <c r="AF21" s="253"/>
      <c r="AG21" s="253"/>
      <c r="AH21" s="253"/>
      <c r="AI21" s="253"/>
    </row>
    <row r="22" spans="1:35" x14ac:dyDescent="0.25">
      <c r="A22" s="262" t="s">
        <v>171</v>
      </c>
      <c r="B22" s="258">
        <v>180</v>
      </c>
      <c r="C22" s="258">
        <v>0</v>
      </c>
      <c r="D22" s="258">
        <v>0</v>
      </c>
      <c r="E22" s="258">
        <v>0</v>
      </c>
      <c r="F22" s="258">
        <v>0</v>
      </c>
      <c r="G22" s="258">
        <v>0</v>
      </c>
      <c r="H22" s="259">
        <v>180</v>
      </c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</row>
    <row r="23" spans="1:35" s="17" customFormat="1" ht="24" x14ac:dyDescent="0.25">
      <c r="A23" s="261" t="s">
        <v>187</v>
      </c>
      <c r="B23" s="255">
        <v>25</v>
      </c>
      <c r="C23" s="255">
        <v>16</v>
      </c>
      <c r="D23" s="255">
        <v>9</v>
      </c>
      <c r="E23" s="255">
        <v>0</v>
      </c>
      <c r="F23" s="255">
        <v>0</v>
      </c>
      <c r="G23" s="255">
        <v>0</v>
      </c>
      <c r="H23" s="260">
        <v>50</v>
      </c>
      <c r="I23" s="253"/>
      <c r="J23" s="253"/>
      <c r="K23" s="253"/>
      <c r="L23" s="253"/>
      <c r="M23" s="253"/>
      <c r="N23" s="253"/>
      <c r="O23" s="253"/>
      <c r="P23" s="253"/>
      <c r="Q23" s="253"/>
      <c r="R23" s="253"/>
      <c r="S23" s="253"/>
      <c r="T23" s="253"/>
      <c r="U23" s="253"/>
      <c r="V23" s="253"/>
      <c r="W23" s="253"/>
      <c r="X23" s="253"/>
      <c r="Y23" s="253"/>
      <c r="Z23" s="253"/>
      <c r="AA23" s="253"/>
      <c r="AB23" s="253"/>
      <c r="AC23" s="253"/>
      <c r="AD23" s="253"/>
      <c r="AE23" s="253"/>
      <c r="AF23" s="253"/>
      <c r="AG23" s="253"/>
      <c r="AH23" s="253"/>
      <c r="AI23" s="253"/>
    </row>
    <row r="24" spans="1:35" x14ac:dyDescent="0.25">
      <c r="A24" s="262" t="s">
        <v>209</v>
      </c>
      <c r="B24" s="258">
        <v>0</v>
      </c>
      <c r="C24" s="258">
        <v>4</v>
      </c>
      <c r="D24" s="258">
        <v>4</v>
      </c>
      <c r="E24" s="258">
        <v>19</v>
      </c>
      <c r="F24" s="258">
        <v>0</v>
      </c>
      <c r="G24" s="258">
        <v>0</v>
      </c>
      <c r="H24" s="259">
        <v>27</v>
      </c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</row>
    <row r="25" spans="1:35" s="17" customFormat="1" x14ac:dyDescent="0.25">
      <c r="A25" s="261" t="s">
        <v>210</v>
      </c>
      <c r="B25" s="255">
        <v>0</v>
      </c>
      <c r="C25" s="255">
        <v>0</v>
      </c>
      <c r="D25" s="255">
        <v>0</v>
      </c>
      <c r="E25" s="255">
        <v>30</v>
      </c>
      <c r="F25" s="255">
        <v>300</v>
      </c>
      <c r="G25" s="255">
        <v>0</v>
      </c>
      <c r="H25" s="260">
        <v>330</v>
      </c>
      <c r="I25" s="253"/>
      <c r="J25" s="253"/>
      <c r="K25" s="253"/>
      <c r="L25" s="253"/>
      <c r="M25" s="253"/>
      <c r="N25" s="253"/>
      <c r="O25" s="253"/>
      <c r="P25" s="253"/>
      <c r="Q25" s="253"/>
      <c r="R25" s="253"/>
      <c r="S25" s="253"/>
      <c r="T25" s="253"/>
      <c r="U25" s="253"/>
      <c r="V25" s="253"/>
      <c r="W25" s="253"/>
      <c r="X25" s="253"/>
      <c r="Y25" s="253"/>
      <c r="Z25" s="253"/>
      <c r="AA25" s="253"/>
      <c r="AB25" s="253"/>
      <c r="AC25" s="253"/>
      <c r="AD25" s="253"/>
      <c r="AE25" s="253"/>
      <c r="AF25" s="253"/>
      <c r="AG25" s="253"/>
      <c r="AH25" s="253"/>
      <c r="AI25" s="253"/>
    </row>
    <row r="26" spans="1:35" hidden="1" x14ac:dyDescent="0.25">
      <c r="A26" s="262" t="s">
        <v>211</v>
      </c>
      <c r="B26" s="258">
        <v>0</v>
      </c>
      <c r="C26" s="258">
        <v>0</v>
      </c>
      <c r="D26" s="258">
        <v>0</v>
      </c>
      <c r="E26" s="258">
        <v>0</v>
      </c>
      <c r="F26" s="258">
        <v>0</v>
      </c>
      <c r="G26" s="258">
        <v>0</v>
      </c>
      <c r="H26" s="259">
        <v>0</v>
      </c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</row>
    <row r="27" spans="1:35" x14ac:dyDescent="0.25">
      <c r="A27" s="262" t="s">
        <v>185</v>
      </c>
      <c r="B27" s="258">
        <v>9</v>
      </c>
      <c r="C27" s="258">
        <v>12</v>
      </c>
      <c r="D27" s="258">
        <v>0</v>
      </c>
      <c r="E27" s="258">
        <v>0</v>
      </c>
      <c r="F27" s="258">
        <v>0</v>
      </c>
      <c r="G27" s="258">
        <v>0</v>
      </c>
      <c r="H27" s="259">
        <v>21</v>
      </c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</row>
    <row r="28" spans="1:35" hidden="1" x14ac:dyDescent="0.25">
      <c r="A28" s="262" t="s">
        <v>212</v>
      </c>
      <c r="B28" s="258">
        <v>0</v>
      </c>
      <c r="C28" s="258">
        <v>0</v>
      </c>
      <c r="D28" s="258">
        <v>0</v>
      </c>
      <c r="E28" s="258">
        <v>0</v>
      </c>
      <c r="F28" s="258">
        <v>0</v>
      </c>
      <c r="G28" s="258">
        <v>0</v>
      </c>
      <c r="H28" s="259">
        <v>0</v>
      </c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</row>
    <row r="29" spans="1:35" s="17" customFormat="1" x14ac:dyDescent="0.25">
      <c r="A29" s="261" t="s">
        <v>213</v>
      </c>
      <c r="B29" s="255">
        <v>0</v>
      </c>
      <c r="C29" s="255">
        <v>5</v>
      </c>
      <c r="D29" s="255">
        <v>10</v>
      </c>
      <c r="E29" s="255">
        <v>89</v>
      </c>
      <c r="F29" s="255">
        <v>0</v>
      </c>
      <c r="G29" s="255">
        <v>0</v>
      </c>
      <c r="H29" s="260">
        <v>104</v>
      </c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3"/>
      <c r="U29" s="253"/>
      <c r="V29" s="253"/>
      <c r="W29" s="253"/>
      <c r="X29" s="253"/>
      <c r="Y29" s="253"/>
      <c r="Z29" s="253"/>
      <c r="AA29" s="253"/>
      <c r="AB29" s="253"/>
      <c r="AC29" s="253"/>
      <c r="AD29" s="253"/>
      <c r="AE29" s="253"/>
      <c r="AF29" s="253"/>
      <c r="AG29" s="253"/>
      <c r="AH29" s="253"/>
      <c r="AI29" s="253"/>
    </row>
    <row r="30" spans="1:35" x14ac:dyDescent="0.25">
      <c r="A30" s="262" t="s">
        <v>169</v>
      </c>
      <c r="B30" s="258">
        <v>46</v>
      </c>
      <c r="C30" s="258">
        <v>0</v>
      </c>
      <c r="D30" s="258">
        <v>0</v>
      </c>
      <c r="E30" s="258">
        <v>0</v>
      </c>
      <c r="F30" s="258">
        <v>0</v>
      </c>
      <c r="G30" s="258">
        <v>0</v>
      </c>
      <c r="H30" s="259">
        <v>46</v>
      </c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</row>
    <row r="31" spans="1:35" hidden="1" x14ac:dyDescent="0.25">
      <c r="A31" s="262" t="s">
        <v>214</v>
      </c>
      <c r="B31" s="258">
        <v>0</v>
      </c>
      <c r="C31" s="258">
        <v>0</v>
      </c>
      <c r="D31" s="258">
        <v>0</v>
      </c>
      <c r="E31" s="258">
        <v>0</v>
      </c>
      <c r="F31" s="258">
        <v>0</v>
      </c>
      <c r="G31" s="258">
        <v>0</v>
      </c>
      <c r="H31" s="259">
        <v>0</v>
      </c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</row>
    <row r="32" spans="1:35" s="17" customFormat="1" x14ac:dyDescent="0.25">
      <c r="A32" s="261" t="s">
        <v>215</v>
      </c>
      <c r="B32" s="255">
        <v>0</v>
      </c>
      <c r="C32" s="255">
        <v>0</v>
      </c>
      <c r="D32" s="255">
        <v>10</v>
      </c>
      <c r="E32" s="255">
        <v>45</v>
      </c>
      <c r="F32" s="255">
        <v>0</v>
      </c>
      <c r="G32" s="255">
        <v>0</v>
      </c>
      <c r="H32" s="260">
        <v>55</v>
      </c>
      <c r="I32" s="253"/>
      <c r="J32" s="253"/>
      <c r="K32" s="253"/>
      <c r="L32" s="253"/>
      <c r="M32" s="253"/>
      <c r="N32" s="253"/>
      <c r="O32" s="253"/>
      <c r="P32" s="253"/>
      <c r="Q32" s="253"/>
      <c r="R32" s="253"/>
      <c r="S32" s="253"/>
      <c r="T32" s="253"/>
      <c r="U32" s="253"/>
      <c r="V32" s="253"/>
      <c r="W32" s="253"/>
      <c r="X32" s="253"/>
      <c r="Y32" s="253"/>
      <c r="Z32" s="253"/>
      <c r="AA32" s="253"/>
      <c r="AB32" s="253"/>
      <c r="AC32" s="253"/>
      <c r="AD32" s="253"/>
      <c r="AE32" s="253"/>
      <c r="AF32" s="253"/>
      <c r="AG32" s="253"/>
      <c r="AH32" s="253"/>
      <c r="AI32" s="253"/>
    </row>
    <row r="33" spans="1:35" x14ac:dyDescent="0.25">
      <c r="A33" s="262" t="s">
        <v>206</v>
      </c>
      <c r="B33" s="258">
        <v>0</v>
      </c>
      <c r="C33" s="258">
        <v>0</v>
      </c>
      <c r="D33" s="258">
        <v>5</v>
      </c>
      <c r="E33" s="258">
        <v>0</v>
      </c>
      <c r="F33" s="258">
        <v>0</v>
      </c>
      <c r="G33" s="258">
        <v>0</v>
      </c>
      <c r="H33" s="259">
        <v>5</v>
      </c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</row>
    <row r="34" spans="1:35" s="17" customFormat="1" ht="24" x14ac:dyDescent="0.25">
      <c r="A34" s="261" t="s">
        <v>216</v>
      </c>
      <c r="B34" s="255">
        <v>0</v>
      </c>
      <c r="C34" s="255">
        <v>0</v>
      </c>
      <c r="D34" s="255">
        <v>0</v>
      </c>
      <c r="E34" s="255">
        <v>51</v>
      </c>
      <c r="F34" s="255">
        <v>0</v>
      </c>
      <c r="G34" s="255">
        <v>0</v>
      </c>
      <c r="H34" s="260">
        <v>51</v>
      </c>
      <c r="I34" s="253"/>
      <c r="J34" s="253"/>
      <c r="K34" s="253"/>
      <c r="L34" s="253"/>
      <c r="M34" s="253"/>
      <c r="N34" s="253"/>
      <c r="O34" s="253"/>
      <c r="P34" s="253"/>
      <c r="Q34" s="253"/>
      <c r="R34" s="253"/>
      <c r="S34" s="253"/>
      <c r="T34" s="253"/>
      <c r="U34" s="253"/>
      <c r="V34" s="253"/>
      <c r="W34" s="253"/>
      <c r="X34" s="253"/>
      <c r="Y34" s="253"/>
      <c r="Z34" s="253"/>
      <c r="AA34" s="253"/>
      <c r="AB34" s="253"/>
      <c r="AC34" s="253"/>
      <c r="AD34" s="253"/>
      <c r="AE34" s="253"/>
      <c r="AF34" s="253"/>
      <c r="AG34" s="253"/>
      <c r="AH34" s="253"/>
      <c r="AI34" s="253"/>
    </row>
    <row r="35" spans="1:35" x14ac:dyDescent="0.25">
      <c r="A35" s="262" t="s">
        <v>217</v>
      </c>
      <c r="B35" s="258">
        <v>0</v>
      </c>
      <c r="C35" s="258">
        <v>0</v>
      </c>
      <c r="D35" s="258">
        <v>0</v>
      </c>
      <c r="E35" s="258">
        <v>0</v>
      </c>
      <c r="F35" s="258">
        <v>280</v>
      </c>
      <c r="G35" s="258">
        <v>0</v>
      </c>
      <c r="H35" s="259">
        <v>280</v>
      </c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</row>
    <row r="36" spans="1:35" s="17" customFormat="1" x14ac:dyDescent="0.25">
      <c r="A36" s="261" t="s">
        <v>174</v>
      </c>
      <c r="B36" s="255">
        <v>59</v>
      </c>
      <c r="C36" s="255">
        <v>0</v>
      </c>
      <c r="D36" s="255">
        <v>0</v>
      </c>
      <c r="E36" s="255">
        <v>0</v>
      </c>
      <c r="F36" s="255">
        <v>0</v>
      </c>
      <c r="G36" s="255">
        <v>12</v>
      </c>
      <c r="H36" s="260">
        <v>71</v>
      </c>
      <c r="I36" s="253"/>
      <c r="J36" s="253"/>
      <c r="K36" s="253"/>
      <c r="L36" s="253"/>
      <c r="M36" s="253"/>
      <c r="N36" s="253"/>
      <c r="O36" s="253"/>
      <c r="P36" s="253"/>
      <c r="Q36" s="253"/>
      <c r="R36" s="253"/>
      <c r="S36" s="253"/>
      <c r="T36" s="253"/>
      <c r="U36" s="253"/>
      <c r="V36" s="253"/>
      <c r="W36" s="253"/>
      <c r="X36" s="253"/>
      <c r="Y36" s="253"/>
      <c r="Z36" s="253"/>
      <c r="AA36" s="253"/>
      <c r="AB36" s="253"/>
      <c r="AC36" s="253"/>
      <c r="AD36" s="253"/>
      <c r="AE36" s="253"/>
      <c r="AF36" s="253"/>
      <c r="AG36" s="253"/>
      <c r="AH36" s="253"/>
      <c r="AI36" s="253"/>
    </row>
    <row r="37" spans="1:35" x14ac:dyDescent="0.25">
      <c r="A37" s="262" t="s">
        <v>162</v>
      </c>
      <c r="B37" s="258">
        <v>230</v>
      </c>
      <c r="C37" s="258">
        <v>0</v>
      </c>
      <c r="D37" s="258">
        <v>0</v>
      </c>
      <c r="E37" s="258">
        <v>0</v>
      </c>
      <c r="F37" s="258">
        <v>0</v>
      </c>
      <c r="G37" s="258">
        <v>0</v>
      </c>
      <c r="H37" s="259">
        <v>230</v>
      </c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</row>
    <row r="38" spans="1:35" s="17" customFormat="1" x14ac:dyDescent="0.25">
      <c r="A38" s="261" t="s">
        <v>186</v>
      </c>
      <c r="B38" s="255">
        <v>0</v>
      </c>
      <c r="C38" s="255">
        <v>0</v>
      </c>
      <c r="D38" s="255">
        <v>61</v>
      </c>
      <c r="E38" s="255">
        <v>0</v>
      </c>
      <c r="F38" s="255">
        <v>0</v>
      </c>
      <c r="G38" s="255">
        <v>0</v>
      </c>
      <c r="H38" s="260">
        <v>61</v>
      </c>
      <c r="I38" s="253"/>
      <c r="J38" s="253"/>
      <c r="K38" s="253"/>
      <c r="L38" s="253"/>
      <c r="M38" s="253"/>
      <c r="N38" s="253"/>
      <c r="O38" s="253"/>
      <c r="P38" s="253"/>
      <c r="Q38" s="253"/>
      <c r="R38" s="253"/>
      <c r="S38" s="253"/>
      <c r="T38" s="253"/>
      <c r="U38" s="253"/>
      <c r="V38" s="253"/>
      <c r="W38" s="253"/>
      <c r="X38" s="253"/>
      <c r="Y38" s="253"/>
      <c r="Z38" s="253"/>
      <c r="AA38" s="253"/>
      <c r="AB38" s="253"/>
      <c r="AC38" s="253"/>
      <c r="AD38" s="253"/>
      <c r="AE38" s="253"/>
      <c r="AF38" s="253"/>
      <c r="AG38" s="253"/>
      <c r="AH38" s="253"/>
      <c r="AI38" s="253"/>
    </row>
    <row r="39" spans="1:35" ht="24" x14ac:dyDescent="0.25">
      <c r="A39" s="262" t="s">
        <v>170</v>
      </c>
      <c r="B39" s="258">
        <v>41</v>
      </c>
      <c r="C39" s="258">
        <v>0</v>
      </c>
      <c r="D39" s="258">
        <v>0</v>
      </c>
      <c r="E39" s="258">
        <v>0</v>
      </c>
      <c r="F39" s="258">
        <v>0</v>
      </c>
      <c r="G39" s="258">
        <v>0</v>
      </c>
      <c r="H39" s="259">
        <v>41</v>
      </c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</row>
    <row r="40" spans="1:35" s="17" customFormat="1" ht="24" x14ac:dyDescent="0.25">
      <c r="A40" s="261" t="s">
        <v>182</v>
      </c>
      <c r="B40" s="255">
        <v>16</v>
      </c>
      <c r="C40" s="255">
        <v>0</v>
      </c>
      <c r="D40" s="255">
        <v>0</v>
      </c>
      <c r="E40" s="255">
        <v>0</v>
      </c>
      <c r="F40" s="255">
        <v>0</v>
      </c>
      <c r="G40" s="255">
        <v>0</v>
      </c>
      <c r="H40" s="260">
        <v>16</v>
      </c>
      <c r="I40" s="253"/>
      <c r="J40" s="253"/>
      <c r="K40" s="253"/>
      <c r="L40" s="253"/>
      <c r="M40" s="253"/>
      <c r="N40" s="253"/>
      <c r="O40" s="253"/>
      <c r="P40" s="253"/>
      <c r="Q40" s="253"/>
      <c r="R40" s="253"/>
      <c r="S40" s="253"/>
      <c r="T40" s="253"/>
      <c r="U40" s="253"/>
      <c r="V40" s="253"/>
      <c r="W40" s="253"/>
      <c r="X40" s="253"/>
      <c r="Y40" s="253"/>
      <c r="Z40" s="253"/>
      <c r="AA40" s="253"/>
      <c r="AB40" s="253"/>
      <c r="AC40" s="253"/>
      <c r="AD40" s="253"/>
      <c r="AE40" s="253"/>
      <c r="AF40" s="253"/>
      <c r="AG40" s="253"/>
      <c r="AH40" s="253"/>
      <c r="AI40" s="253"/>
    </row>
    <row r="41" spans="1:35" x14ac:dyDescent="0.25">
      <c r="A41" s="263" t="s">
        <v>59</v>
      </c>
      <c r="B41" s="230">
        <v>723</v>
      </c>
      <c r="C41" s="230">
        <v>37</v>
      </c>
      <c r="D41" s="230">
        <v>279</v>
      </c>
      <c r="E41" s="230">
        <v>259</v>
      </c>
      <c r="F41" s="230">
        <v>580</v>
      </c>
      <c r="G41" s="230">
        <v>12</v>
      </c>
      <c r="H41" s="231">
        <v>1890</v>
      </c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</row>
    <row r="42" spans="1:35" x14ac:dyDescent="0.25">
      <c r="A42" s="202"/>
      <c r="B42" s="202"/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202"/>
      <c r="U42" s="202"/>
      <c r="V42" s="202"/>
      <c r="W42" s="202"/>
      <c r="X42" s="202"/>
      <c r="Y42" s="202"/>
      <c r="Z42" s="202"/>
      <c r="AA42" s="202"/>
      <c r="AB42" s="202"/>
      <c r="AC42" s="202"/>
      <c r="AD42" s="202"/>
      <c r="AE42" s="202"/>
      <c r="AF42" s="202"/>
      <c r="AG42" s="202"/>
      <c r="AH42" s="202"/>
      <c r="AI42" s="202"/>
    </row>
    <row r="43" spans="1:35" x14ac:dyDescent="0.25">
      <c r="A43" s="202" t="s">
        <v>145</v>
      </c>
      <c r="B43" s="202"/>
      <c r="C43" s="202"/>
      <c r="D43" s="202"/>
      <c r="E43" s="202"/>
      <c r="F43" s="202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02"/>
      <c r="R43" s="202"/>
      <c r="S43" s="202"/>
      <c r="T43" s="202"/>
      <c r="U43" s="202"/>
      <c r="V43" s="202"/>
      <c r="W43" s="202"/>
      <c r="X43" s="202"/>
      <c r="Y43" s="202"/>
      <c r="Z43" s="202"/>
      <c r="AA43" s="202"/>
      <c r="AB43" s="202"/>
      <c r="AC43" s="202"/>
      <c r="AD43" s="202"/>
      <c r="AE43" s="202"/>
      <c r="AF43" s="202"/>
      <c r="AG43" s="202"/>
      <c r="AH43" s="202"/>
      <c r="AI43" s="202"/>
    </row>
    <row r="44" spans="1:35" x14ac:dyDescent="0.25">
      <c r="A44" s="209"/>
      <c r="B44" s="209"/>
      <c r="C44" s="209"/>
      <c r="D44" s="209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09"/>
      <c r="Q44" s="209"/>
      <c r="R44" s="209"/>
      <c r="S44" s="209"/>
      <c r="T44" s="209"/>
      <c r="U44" s="209"/>
      <c r="V44" s="209"/>
      <c r="W44" s="209"/>
      <c r="X44" s="209"/>
      <c r="Y44" s="209"/>
      <c r="Z44" s="209"/>
      <c r="AA44" s="209"/>
      <c r="AB44" s="209"/>
      <c r="AC44" s="209"/>
      <c r="AD44" s="209"/>
      <c r="AE44" s="209"/>
      <c r="AF44" s="209"/>
      <c r="AG44" s="209"/>
      <c r="AH44" s="209"/>
      <c r="AI44" s="209"/>
    </row>
    <row r="45" spans="1:35" x14ac:dyDescent="0.25">
      <c r="A45" s="209"/>
      <c r="B45" s="209"/>
      <c r="C45" s="209"/>
      <c r="D45" s="209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09"/>
      <c r="R45" s="209"/>
      <c r="S45" s="209"/>
      <c r="T45" s="209"/>
      <c r="U45" s="209"/>
      <c r="V45" s="209"/>
      <c r="W45" s="209"/>
      <c r="X45" s="209"/>
      <c r="Y45" s="209"/>
      <c r="Z45" s="209"/>
      <c r="AA45" s="209"/>
      <c r="AB45" s="209"/>
      <c r="AC45" s="209"/>
      <c r="AD45" s="209"/>
      <c r="AE45" s="209"/>
      <c r="AF45" s="209"/>
      <c r="AG45" s="209"/>
      <c r="AH45" s="209"/>
      <c r="AI45" s="209"/>
    </row>
    <row r="46" spans="1:35" x14ac:dyDescent="0.25">
      <c r="A46" s="202"/>
      <c r="B46" s="202"/>
      <c r="C46" s="202"/>
      <c r="D46" s="202"/>
      <c r="E46" s="202"/>
      <c r="F46" s="202"/>
      <c r="G46" s="202"/>
      <c r="H46" s="202"/>
      <c r="I46" s="202"/>
      <c r="J46" s="202"/>
      <c r="K46" s="202"/>
      <c r="L46" s="202"/>
      <c r="M46" s="202"/>
      <c r="N46" s="202"/>
      <c r="O46" s="202"/>
      <c r="P46" s="202"/>
      <c r="Q46" s="202"/>
      <c r="R46" s="202"/>
      <c r="S46" s="202"/>
      <c r="T46" s="202"/>
      <c r="U46" s="202"/>
      <c r="V46" s="202"/>
      <c r="W46" s="202"/>
      <c r="X46" s="202"/>
      <c r="Y46" s="202"/>
      <c r="Z46" s="202"/>
      <c r="AA46" s="202"/>
      <c r="AB46" s="202"/>
      <c r="AC46" s="202"/>
      <c r="AD46" s="202"/>
      <c r="AE46" s="202"/>
      <c r="AF46" s="202"/>
      <c r="AG46" s="202"/>
      <c r="AH46" s="202"/>
      <c r="AI46" s="202"/>
    </row>
    <row r="47" spans="1:35" x14ac:dyDescent="0.25">
      <c r="A47" s="202"/>
      <c r="B47" s="202"/>
      <c r="C47" s="202"/>
      <c r="D47" s="202"/>
      <c r="E47" s="202"/>
      <c r="F47" s="202"/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202"/>
      <c r="R47" s="202"/>
      <c r="S47" s="202"/>
      <c r="T47" s="202"/>
      <c r="U47" s="202"/>
      <c r="V47" s="202"/>
      <c r="W47" s="202"/>
      <c r="X47" s="202"/>
      <c r="Y47" s="202"/>
      <c r="Z47" s="202"/>
      <c r="AA47" s="202"/>
      <c r="AB47" s="202"/>
      <c r="AC47" s="202"/>
      <c r="AD47" s="202"/>
      <c r="AE47" s="202"/>
      <c r="AF47" s="202"/>
      <c r="AG47" s="202"/>
      <c r="AH47" s="202"/>
      <c r="AI47" s="202"/>
    </row>
  </sheetData>
  <mergeCells count="22">
    <mergeCell ref="A42:AI42"/>
    <mergeCell ref="A43:AI43"/>
    <mergeCell ref="A44:AI44"/>
    <mergeCell ref="A45:AI45"/>
    <mergeCell ref="A46:AI46"/>
    <mergeCell ref="A47:AI47"/>
    <mergeCell ref="A11:AI11"/>
    <mergeCell ref="A12:AI12"/>
    <mergeCell ref="D13:E13"/>
    <mergeCell ref="D14:E14"/>
    <mergeCell ref="D15:E15"/>
    <mergeCell ref="A16:AI16"/>
    <mergeCell ref="D5:E5"/>
    <mergeCell ref="D6:E6"/>
    <mergeCell ref="H6:I6"/>
    <mergeCell ref="J6:K6"/>
    <mergeCell ref="L6:M6"/>
    <mergeCell ref="A7:AI7"/>
    <mergeCell ref="A1:AI1"/>
    <mergeCell ref="A3:AI3"/>
    <mergeCell ref="D4:E4"/>
    <mergeCell ref="B2:P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C1:E31"/>
  <sheetViews>
    <sheetView tabSelected="1" topLeftCell="B1" workbookViewId="0">
      <selection activeCell="I11" sqref="I11"/>
    </sheetView>
  </sheetViews>
  <sheetFormatPr baseColWidth="10" defaultRowHeight="15" x14ac:dyDescent="0.25"/>
  <cols>
    <col min="1" max="1" width="7.140625" style="158" customWidth="1"/>
    <col min="2" max="2" width="4.85546875" style="158" customWidth="1"/>
    <col min="3" max="3" width="19.5703125" style="158" customWidth="1"/>
    <col min="4" max="4" width="15.7109375" style="158" customWidth="1"/>
    <col min="5" max="5" width="16" style="158" customWidth="1"/>
    <col min="6" max="16384" width="11.42578125" style="158"/>
  </cols>
  <sheetData>
    <row r="1" spans="3:5" ht="15.75" thickBot="1" x14ac:dyDescent="0.3"/>
    <row r="2" spans="3:5" ht="15.75" customHeight="1" x14ac:dyDescent="0.25">
      <c r="C2" s="280" t="s">
        <v>227</v>
      </c>
      <c r="D2" s="57"/>
      <c r="E2" s="281"/>
    </row>
    <row r="3" spans="3:5" ht="15.75" customHeight="1" x14ac:dyDescent="0.25">
      <c r="C3" s="282" t="s">
        <v>228</v>
      </c>
      <c r="D3" s="40"/>
      <c r="E3" s="283"/>
    </row>
    <row r="4" spans="3:5" x14ac:dyDescent="0.25">
      <c r="C4" s="284" t="s">
        <v>229</v>
      </c>
      <c r="D4" s="40"/>
      <c r="E4" s="283"/>
    </row>
    <row r="5" spans="3:5" ht="25.5" x14ac:dyDescent="0.25">
      <c r="C5" s="285" t="s">
        <v>230</v>
      </c>
      <c r="D5" s="286" t="s">
        <v>231</v>
      </c>
      <c r="E5" s="287" t="s">
        <v>232</v>
      </c>
    </row>
    <row r="6" spans="3:5" ht="15.75" customHeight="1" x14ac:dyDescent="0.25">
      <c r="C6" s="288" t="s">
        <v>233</v>
      </c>
      <c r="D6" s="289"/>
      <c r="E6" s="290"/>
    </row>
    <row r="7" spans="3:5" ht="15.75" customHeight="1" x14ac:dyDescent="0.25">
      <c r="C7" s="291" t="s">
        <v>234</v>
      </c>
      <c r="D7" s="292">
        <v>103211.272</v>
      </c>
      <c r="E7" s="293">
        <v>6934688.3300000001</v>
      </c>
    </row>
    <row r="8" spans="3:5" ht="15.75" customHeight="1" x14ac:dyDescent="0.25">
      <c r="C8" s="294" t="s">
        <v>235</v>
      </c>
      <c r="D8" s="295">
        <v>6137.6930000000002</v>
      </c>
      <c r="E8" s="296">
        <v>279746.20799999998</v>
      </c>
    </row>
    <row r="9" spans="3:5" ht="15.75" customHeight="1" x14ac:dyDescent="0.25">
      <c r="C9" s="291" t="s">
        <v>236</v>
      </c>
      <c r="D9" s="292">
        <v>2138.6849999999999</v>
      </c>
      <c r="E9" s="293">
        <v>128003.84600000001</v>
      </c>
    </row>
    <row r="10" spans="3:5" ht="15.75" customHeight="1" x14ac:dyDescent="0.25">
      <c r="C10" s="294" t="s">
        <v>237</v>
      </c>
      <c r="D10" s="295">
        <v>3212.4569999999999</v>
      </c>
      <c r="E10" s="296">
        <v>209018.94099999999</v>
      </c>
    </row>
    <row r="11" spans="3:5" x14ac:dyDescent="0.25">
      <c r="C11" s="291" t="s">
        <v>238</v>
      </c>
      <c r="D11" s="292">
        <v>84423.024999999994</v>
      </c>
      <c r="E11" s="293">
        <v>2498127.838</v>
      </c>
    </row>
    <row r="12" spans="3:5" ht="15.75" customHeight="1" x14ac:dyDescent="0.25">
      <c r="C12" s="294" t="s">
        <v>239</v>
      </c>
      <c r="D12" s="295">
        <v>102.601</v>
      </c>
      <c r="E12" s="296">
        <v>3735.442</v>
      </c>
    </row>
    <row r="13" spans="3:5" x14ac:dyDescent="0.25">
      <c r="C13" s="297" t="s">
        <v>240</v>
      </c>
      <c r="D13" s="298">
        <v>199225.73299999998</v>
      </c>
      <c r="E13" s="299">
        <v>10053320.604999999</v>
      </c>
    </row>
    <row r="14" spans="3:5" x14ac:dyDescent="0.25">
      <c r="C14" s="300" t="s">
        <v>241</v>
      </c>
      <c r="D14" s="301"/>
      <c r="E14" s="302"/>
    </row>
    <row r="15" spans="3:5" x14ac:dyDescent="0.25">
      <c r="C15" s="291" t="s">
        <v>234</v>
      </c>
      <c r="D15" s="292">
        <v>138116.497</v>
      </c>
      <c r="E15" s="293">
        <v>810314.9</v>
      </c>
    </row>
    <row r="16" spans="3:5" ht="15.75" customHeight="1" x14ac:dyDescent="0.25">
      <c r="C16" s="294" t="s">
        <v>237</v>
      </c>
      <c r="D16" s="295">
        <v>3611.7869999999998</v>
      </c>
      <c r="E16" s="296">
        <v>23368.047999999999</v>
      </c>
    </row>
    <row r="17" spans="3:5" ht="15.75" customHeight="1" x14ac:dyDescent="0.25">
      <c r="C17" s="297" t="s">
        <v>240</v>
      </c>
      <c r="D17" s="298">
        <v>141728.28400000001</v>
      </c>
      <c r="E17" s="299">
        <v>833682.94799999997</v>
      </c>
    </row>
    <row r="18" spans="3:5" ht="15.75" customHeight="1" x14ac:dyDescent="0.25">
      <c r="C18" s="300" t="s">
        <v>242</v>
      </c>
      <c r="D18" s="301"/>
      <c r="E18" s="302"/>
    </row>
    <row r="19" spans="3:5" ht="15" customHeight="1" x14ac:dyDescent="0.25">
      <c r="C19" s="291" t="s">
        <v>243</v>
      </c>
      <c r="D19" s="292">
        <v>2631.3989999999999</v>
      </c>
      <c r="E19" s="293">
        <v>60410.93</v>
      </c>
    </row>
    <row r="20" spans="3:5" x14ac:dyDescent="0.25">
      <c r="C20" s="294" t="s">
        <v>244</v>
      </c>
      <c r="D20" s="295">
        <v>1085.0350000000001</v>
      </c>
      <c r="E20" s="296">
        <v>48487.707999999999</v>
      </c>
    </row>
    <row r="21" spans="3:5" ht="15.75" customHeight="1" x14ac:dyDescent="0.25">
      <c r="C21" s="291" t="s">
        <v>245</v>
      </c>
      <c r="D21" s="292">
        <v>27.856000000000002</v>
      </c>
      <c r="E21" s="293">
        <v>2294.6080000000002</v>
      </c>
    </row>
    <row r="22" spans="3:5" x14ac:dyDescent="0.25">
      <c r="C22" s="294" t="s">
        <v>246</v>
      </c>
      <c r="D22" s="295">
        <v>407.25900000000001</v>
      </c>
      <c r="E22" s="296">
        <v>3023.0070000000001</v>
      </c>
    </row>
    <row r="23" spans="3:5" ht="15.75" customHeight="1" thickBot="1" x14ac:dyDescent="0.3">
      <c r="C23" s="303" t="s">
        <v>240</v>
      </c>
      <c r="D23" s="304"/>
      <c r="E23" s="305">
        <v>114216.25300000001</v>
      </c>
    </row>
    <row r="24" spans="3:5" ht="15.75" thickBot="1" x14ac:dyDescent="0.3">
      <c r="C24" s="306" t="s">
        <v>59</v>
      </c>
      <c r="D24" s="307"/>
      <c r="E24" s="308">
        <v>11001219.806</v>
      </c>
    </row>
    <row r="25" spans="3:5" ht="15.75" thickBot="1" x14ac:dyDescent="0.3">
      <c r="C25" s="309" t="s">
        <v>229</v>
      </c>
      <c r="D25" s="75"/>
      <c r="E25" s="310"/>
    </row>
    <row r="26" spans="3:5" x14ac:dyDescent="0.25">
      <c r="C26" s="311"/>
    </row>
    <row r="27" spans="3:5" x14ac:dyDescent="0.25">
      <c r="C27" s="312" t="s">
        <v>247</v>
      </c>
    </row>
    <row r="28" spans="3:5" x14ac:dyDescent="0.25">
      <c r="C28" s="312" t="s">
        <v>248</v>
      </c>
    </row>
    <row r="29" spans="3:5" x14ac:dyDescent="0.25">
      <c r="C29" s="312" t="s">
        <v>249</v>
      </c>
    </row>
    <row r="31" spans="3:5" x14ac:dyDescent="0.25">
      <c r="C31" s="313">
        <v>42795</v>
      </c>
    </row>
  </sheetData>
  <mergeCells count="3">
    <mergeCell ref="C6:E6"/>
    <mergeCell ref="C14:E14"/>
    <mergeCell ref="C18:E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Resumen 2016 2017</vt:lpstr>
      <vt:lpstr>Cierre Preliminar PV 2016 </vt:lpstr>
      <vt:lpstr>PV Sup Siniestrada X Mpio</vt:lpstr>
      <vt:lpstr>Perennes 2016-2017 </vt:lpstr>
      <vt:lpstr>Avance OI 2016 2017</vt:lpstr>
      <vt:lpstr>OI Sup Siniestrada 2016 2017</vt:lpstr>
      <vt:lpstr>Reporte Pecuario2016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</dc:creator>
  <cp:lastModifiedBy>user</cp:lastModifiedBy>
  <dcterms:created xsi:type="dcterms:W3CDTF">2017-04-04T14:17:06Z</dcterms:created>
  <dcterms:modified xsi:type="dcterms:W3CDTF">2017-04-05T15:16:19Z</dcterms:modified>
</cp:coreProperties>
</file>