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7\Reportes_Agricolas_yPecuarios\02-Febrero\"/>
    </mc:Choice>
  </mc:AlternateContent>
  <bookViews>
    <workbookView xWindow="0" yWindow="120" windowWidth="20490" windowHeight="7635" tabRatio="906" activeTab="5"/>
  </bookViews>
  <sheets>
    <sheet name="Resumen 2016 2017" sheetId="9" r:id="rId1"/>
    <sheet name="Avance PV 2016" sheetId="5" r:id="rId2"/>
    <sheet name="PV Sup Siniestrada X Mpio" sheetId="11" r:id="rId3"/>
    <sheet name="PERENNES 2016 2017" sheetId="10" r:id="rId4"/>
    <sheet name="OI_Avance 2016 2017" sheetId="6" r:id="rId5"/>
    <sheet name="Reporte Pecuario2016" sheetId="13" r:id="rId6"/>
    <sheet name="Hoja4" sheetId="12" r:id="rId7"/>
  </sheets>
  <definedNames>
    <definedName name="_xlnm._FilterDatabase" localSheetId="2" hidden="1">'PV Sup Siniestrada X Mpio'!$B$19:$AV$19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1" l="1"/>
  <c r="AV12" i="11"/>
  <c r="AV11" i="11"/>
  <c r="J8" i="11"/>
  <c r="I64" i="10" l="1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65" i="10" s="1"/>
  <c r="I37" i="10"/>
  <c r="G65" i="6"/>
  <c r="G64" i="6"/>
  <c r="G63" i="6"/>
  <c r="G62" i="6"/>
  <c r="G61" i="6"/>
  <c r="G60" i="6"/>
  <c r="G59" i="6"/>
  <c r="G58" i="6"/>
  <c r="G66" i="6" s="1"/>
  <c r="G57" i="6"/>
  <c r="G56" i="6"/>
  <c r="G55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I40" i="10"/>
  <c r="I39" i="10"/>
  <c r="I38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16" i="10"/>
  <c r="I15" i="10"/>
  <c r="I14" i="10"/>
  <c r="I13" i="10"/>
  <c r="O17" i="10"/>
  <c r="K17" i="10"/>
  <c r="J17" i="10"/>
  <c r="H17" i="10"/>
  <c r="G17" i="10"/>
  <c r="F17" i="10"/>
  <c r="E17" i="10"/>
  <c r="D17" i="10"/>
  <c r="C17" i="10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I41" i="10" l="1"/>
  <c r="G79" i="5"/>
  <c r="G59" i="5"/>
  <c r="G7" i="5" s="1"/>
  <c r="I17" i="10"/>
  <c r="I7" i="10" s="1"/>
  <c r="G50" i="6"/>
  <c r="G8" i="6" s="1"/>
  <c r="J11" i="9"/>
  <c r="I11" i="9"/>
  <c r="H11" i="9"/>
  <c r="F11" i="9"/>
  <c r="E11" i="9"/>
  <c r="D11" i="9"/>
  <c r="G10" i="9"/>
  <c r="G9" i="9"/>
  <c r="G8" i="9"/>
  <c r="G11" i="9" s="1"/>
  <c r="D8" i="6" l="1"/>
  <c r="E8" i="6"/>
  <c r="F8" i="6"/>
  <c r="H8" i="6"/>
  <c r="I8" i="6"/>
  <c r="M8" i="6"/>
  <c r="C8" i="6"/>
  <c r="D7" i="5"/>
  <c r="E7" i="5"/>
  <c r="F7" i="5"/>
  <c r="H7" i="5"/>
  <c r="I7" i="5"/>
  <c r="M7" i="5"/>
  <c r="C7" i="5"/>
</calcChain>
</file>

<file path=xl/sharedStrings.xml><?xml version="1.0" encoding="utf-8"?>
<sst xmlns="http://schemas.openxmlformats.org/spreadsheetml/2006/main" count="447" uniqueCount="225">
  <si>
    <t>Avance de siembras y cosechas</t>
  </si>
  <si>
    <t>San Luis Potosí</t>
  </si>
  <si>
    <t>Año agrícola</t>
  </si>
  <si>
    <t>Mes</t>
  </si>
  <si>
    <t>Cultivo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</si>
  <si>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</si>
  <si>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</si>
  <si>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</si>
  <si>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</si>
  <si>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</si>
  <si>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</si>
  <si>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Avena grano</t>
  </si>
  <si>
    <t>Berenjena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</si>
  <si>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</si>
  <si>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</si>
  <si>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</si>
  <si>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</si>
  <si>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</si>
  <si>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</si>
  <si>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</si>
  <si>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</si>
  <si>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</si>
  <si>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</si>
  <si>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</si>
  <si>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</si>
  <si>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</si>
  <si>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</si>
  <si>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</si>
  <si>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</si>
  <si>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</si>
  <si>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</si>
  <si>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</si>
  <si>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</si>
  <si>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</si>
  <si>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</si>
  <si>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</si>
  <si>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</si>
  <si>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</si>
  <si>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</si>
  <si>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</si>
  <si>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</si>
  <si>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</si>
  <si>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</si>
  <si>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</si>
  <si>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</si>
  <si>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</si>
  <si>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</si>
  <si>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</si>
  <si>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</si>
  <si>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</si>
  <si>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</si>
  <si>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</si>
  <si>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</si>
  <si>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</si>
  <si>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</si>
  <si>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</si>
  <si>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Amaranto</t>
  </si>
  <si>
    <t>Calabaza semilla o chihua</t>
  </si>
  <si>
    <t>Girasol</t>
  </si>
  <si>
    <t>Mijo</t>
  </si>
  <si>
    <t>SECRETARIA DE DESARROLLO AGROPECUARIO Y RECURSOS HIDRAULICOS</t>
  </si>
  <si>
    <t>SISTEMA NACIONAL DE INFORMACION PARA EL DESARROLLO RURAL SUSTENTABLE</t>
  </si>
  <si>
    <t>AVANCE DE SIEMBRAS Y COSECHAS CICLO PV 2016  (AÑO AGRICOLA)</t>
  </si>
  <si>
    <t>ESTADO: SAN LUIS POTOSI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</si>
  <si>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</si>
  <si>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</si>
  <si>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</si>
  <si>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</si>
  <si>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</si>
  <si>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</si>
  <si>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</si>
  <si>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</si>
  <si>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</si>
  <si>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</si>
  <si>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2016  (AÑO AGRICOLA) RIEGO</t>
  </si>
  <si>
    <t>SUPERFICIE A COSECHAR (HA)</t>
  </si>
  <si>
    <t>AVANCE DE SIEMBRAS Y COSECHAS CICLO PV 2016 (AÑO AGRICOLA) TEMPORAL</t>
  </si>
  <si>
    <t>Cebada forrajera en verde</t>
  </si>
  <si>
    <t>Garbanzo forrajero</t>
  </si>
  <si>
    <t>Triticale forrajero en verde</t>
  </si>
  <si>
    <t>Cártamo</t>
  </si>
  <si>
    <t>Lenteja</t>
  </si>
  <si>
    <t>AVANCE DE SIEMBRAS Y COSECHAS CICLO O.I. 2016/2017</t>
  </si>
  <si>
    <t>Superficie siniestrada (ha)</t>
  </si>
  <si>
    <t>Superficie a Cosechar</t>
  </si>
  <si>
    <t>AVANCE DE SIEMBRAS Y COSECHAS CICLO O.I. RIEGO</t>
  </si>
  <si>
    <t>AVANCE DE SIEMBRAS Y COSECHAS CICLO O.I. TEMPORAL</t>
  </si>
  <si>
    <t>Superficie plantada nueva (ha)</t>
  </si>
  <si>
    <t>Superficie plantada en desarrollo (ha)</t>
  </si>
  <si>
    <t>Superficie plantada en producción (ha)</t>
  </si>
  <si>
    <t>Superficie plantada total (ha)</t>
  </si>
  <si>
    <t>Aguacate</t>
  </si>
  <si>
    <t>Caña de azucar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</si>
  <si>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</si>
  <si>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</si>
  <si>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</si>
  <si>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</si>
  <si>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</si>
  <si>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</si>
  <si>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</si>
  <si>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</si>
  <si>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</si>
  <si>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</si>
  <si>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</si>
  <si>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</si>
  <si>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</si>
  <si>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</si>
  <si>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</t>
  </si>
  <si>
    <t>Sábila</t>
  </si>
  <si>
    <t>Tuna</t>
  </si>
  <si>
    <t>Uva</t>
  </si>
  <si>
    <t>Maguey pulquero (miles de lts.)</t>
  </si>
  <si>
    <t>Mango</t>
  </si>
  <si>
    <t>Nuez de castilla</t>
  </si>
  <si>
    <t>Palma de ornato camedor (gruesa)</t>
  </si>
  <si>
    <t>Semilla de caña de azúcar</t>
  </si>
  <si>
    <t>Toronja (pomelo)</t>
  </si>
  <si>
    <t>Vainilla</t>
  </si>
  <si>
    <t>Alfalfa verde Riego</t>
  </si>
  <si>
    <t>Caña de azucar Riego</t>
  </si>
  <si>
    <t>Café cereza Temporal</t>
  </si>
  <si>
    <t>Caña de azucar Temporal</t>
  </si>
  <si>
    <t>GRAN TOTAL</t>
  </si>
  <si>
    <t>CIERRE PREELIMINAR 2016 DE SIEMBRAS Y COSECHAS PERENNES RIEGO</t>
  </si>
  <si>
    <t>CIERRE PREELIMINAR 2016 DE SIEMBRAS Y COSECHAS PERENNES TEMPORAL</t>
  </si>
  <si>
    <t>RESUMEN DE AVANCE DE SIEMBRA Y COSECHAS AÑO AGRÍCOLA 2016 / 2017 (R+T)</t>
  </si>
  <si>
    <t>ESTADO DE SAN LUIS POTOSI</t>
  </si>
  <si>
    <t>CICLO PRODUCTIVO</t>
  </si>
  <si>
    <t>SUPERFICIE PROGRAMADA  (SIEMBRA / PLANTADA) (HA)</t>
  </si>
  <si>
    <t>SUPERFICIE SEMBRADA / PLANTADA  (HA)</t>
  </si>
  <si>
    <t>SUPERFICIE A COSECHAR</t>
  </si>
  <si>
    <t>PRODUCCIÓN PROGRAMADA (TON)</t>
  </si>
  <si>
    <t>PRODUCCIÓN OBTENIDA</t>
  </si>
  <si>
    <t>VALOR PRODUCCIÓN (MILES $)</t>
  </si>
  <si>
    <t>COMENTARIOS</t>
  </si>
  <si>
    <t>P.V. 2016</t>
  </si>
  <si>
    <r>
      <t xml:space="preserve">Para el ciclo P.V.  2016, la superficie total  programada a sembrar (R+T) es de   480,967 Ha.,  se  reportan </t>
    </r>
    <r>
      <rPr>
        <b/>
        <sz val="10"/>
        <rFont val="Trebuchet MS"/>
        <family val="2"/>
      </rPr>
      <t xml:space="preserve"> 383,436 Ha. sembradas (79%),</t>
    </r>
    <r>
      <rPr>
        <sz val="10"/>
        <rFont val="Trebuchet MS"/>
        <family val="2"/>
      </rPr>
      <t xml:space="preserve"> de las cuales 51,432 Ha.  corresponden a la modalidad de riego con un 93% de avance de siembra y 332,003 Ha de temporal representando un 77%  avance de siembra.E</t>
    </r>
    <r>
      <rPr>
        <b/>
        <sz val="10"/>
        <rFont val="Trebuchet MS"/>
        <family val="2"/>
      </rPr>
      <t>n lo referente a superficie siniestrada se tiene reporte de  99,934 Ha., se anexa desglose.</t>
    </r>
    <r>
      <rPr>
        <sz val="10"/>
        <rFont val="Trebuchet MS"/>
        <family val="2"/>
      </rPr>
      <t xml:space="preserve"> </t>
    </r>
  </si>
  <si>
    <t>*PERENNES 2016 / 2017</t>
  </si>
  <si>
    <t>OTOÑO INVIERNO 2016 / 2017</t>
  </si>
  <si>
    <t>Resumen: Riego + Temporal (R+T)</t>
  </si>
  <si>
    <t>Fuente: Red Agropecuaria Web / SAGARPA/ SIAP</t>
  </si>
  <si>
    <t xml:space="preserve"> </t>
  </si>
  <si>
    <t>* Perennes / Superficie plantada total (330,924), y superficie en producción (300,888 Ha.)</t>
  </si>
  <si>
    <t>SUPERFICIE PROGRAMADA A SEMBRAR (HA)</t>
  </si>
  <si>
    <t>SUPERFICIE SEMBRADA (ha)</t>
  </si>
  <si>
    <t>CONSOLIDADO CULTIVOS P.V. 2016</t>
  </si>
  <si>
    <t>AVANCE DE SIEMBRAS Y COSECHAS PERENNES 2016 / 2017</t>
  </si>
  <si>
    <t>Superficie cosechada  (ha)</t>
  </si>
  <si>
    <t>Superficie a cosechar (HA)</t>
  </si>
  <si>
    <t>Producción  programada (ton)</t>
  </si>
  <si>
    <t>Producción obtenida  (ton)</t>
  </si>
  <si>
    <t>Rendimiento  programado (ton/ha)</t>
  </si>
  <si>
    <t>Rendimiento obtenido  (ton)</t>
  </si>
  <si>
    <t>Mes: febrero 2017</t>
  </si>
  <si>
    <t>AVANCE PERENNES 2016 / 2017  (CULTIVOS ESPECIALES)</t>
  </si>
  <si>
    <t>CONSOLIDADO CULTIVOS O.I. 2016 / 2017</t>
  </si>
  <si>
    <t>CONSOLIDADO CULTIVOS PERENNES 2016 / 2017</t>
  </si>
  <si>
    <t>Superficie programada a sembrar  (ha)</t>
  </si>
  <si>
    <t>Superficie sembrada  (ha)</t>
  </si>
  <si>
    <t>Reporte Superficie Siniestrada (Ha.) a Nivel municipal, Ciclo Primavera Verano 2016</t>
  </si>
  <si>
    <t>MODALIDAD</t>
  </si>
  <si>
    <t>SUPERFICIE (HA.)</t>
  </si>
  <si>
    <t>RIEGO</t>
  </si>
  <si>
    <t>TEMPORAL</t>
  </si>
  <si>
    <t xml:space="preserve">CICLO PRODUCTIVO: </t>
  </si>
  <si>
    <t>PRIMAVERA VERANO</t>
  </si>
  <si>
    <t>AÑO 2016</t>
  </si>
  <si>
    <t>TOTAL</t>
  </si>
  <si>
    <t>MODALIDAD:</t>
  </si>
  <si>
    <t>Moctezuma</t>
  </si>
  <si>
    <t>Venado</t>
  </si>
  <si>
    <t>Soledad de Graciano Sánchez</t>
  </si>
  <si>
    <t>Villa de Ramos</t>
  </si>
  <si>
    <t>Salinas</t>
  </si>
  <si>
    <t>Santo Domingo</t>
  </si>
  <si>
    <t>Villa de Arriaga</t>
  </si>
  <si>
    <t>Cedral</t>
  </si>
  <si>
    <t>Matehuala</t>
  </si>
  <si>
    <t>Villa de Guadalupe</t>
  </si>
  <si>
    <t>Charcas</t>
  </si>
  <si>
    <t>Mexquitic de Carmona</t>
  </si>
  <si>
    <t>Villa Hidalgo</t>
  </si>
  <si>
    <t>Vanegas</t>
  </si>
  <si>
    <t>Catorce</t>
  </si>
  <si>
    <t>Ahualulco</t>
  </si>
  <si>
    <t>Villa de Reyes</t>
  </si>
  <si>
    <t>Villa de Arista</t>
  </si>
  <si>
    <t>Santa María del Río</t>
  </si>
  <si>
    <t>Armadillo de Los Infante</t>
  </si>
  <si>
    <t>Zaragoza</t>
  </si>
  <si>
    <t>Villa de La Paz</t>
  </si>
  <si>
    <t>Cerro de San Pedro</t>
  </si>
  <si>
    <t>Tierra Nueva</t>
  </si>
  <si>
    <t>Guadalcázar</t>
  </si>
  <si>
    <t>Villa Juárez</t>
  </si>
  <si>
    <t>Ciudad del Maíz</t>
  </si>
  <si>
    <t xml:space="preserve">Para el Ciclo O.I. 2016 / 2017, de una superficie programada a sembrar de 69,505 Ha.,se cuenta con un avance de  siembra de  60,753 Ha., que representa un 87% de avance. </t>
  </si>
  <si>
    <t>REPORTE AL MES DE FEBRERO 2017</t>
  </si>
  <si>
    <t>Valor en canal 
(miles $)</t>
  </si>
  <si>
    <t>Leche</t>
  </si>
  <si>
    <t>Bovino</t>
  </si>
  <si>
    <t>Caprino</t>
  </si>
  <si>
    <t>Porcino</t>
  </si>
  <si>
    <t>Ovino</t>
  </si>
  <si>
    <t>Ave</t>
  </si>
  <si>
    <t>Guajolote</t>
  </si>
  <si>
    <t>Otros productos</t>
  </si>
  <si>
    <t>Miel</t>
  </si>
  <si>
    <t>Reporte  corresponde a cultivos Perennes año 2016 datos cierre preliminar.  Referente a Cultivos Perennes Especiales 2016 / 2017 (caña de azucar, café, alfalfa) 2016/2017, corresponde a informacion de  avance agricola (desglose pestaña perennes).</t>
  </si>
  <si>
    <t>Municipio / Cultivo</t>
  </si>
  <si>
    <t xml:space="preserve">                                          SISTEMA NACIONAL DE INFORMACIÓN PARA EL DESARROLLO RURAL SUSTENTABLE</t>
  </si>
  <si>
    <t xml:space="preserve">                                SECRETARÍA DE DESARROLLO AGROPECUARIO Y RECURSOS HIDRÁULICOS</t>
  </si>
  <si>
    <t>Producto/Especie</t>
  </si>
  <si>
    <t>Producción
(toneladas)</t>
  </si>
  <si>
    <t>Subtotal</t>
  </si>
  <si>
    <t>Carne en canal</t>
  </si>
  <si>
    <t>Huevo para plato</t>
  </si>
  <si>
    <t>Cera en greña</t>
  </si>
  <si>
    <t>Lana sucia</t>
  </si>
  <si>
    <t>Ave: Se refiere a pollo, gallina ligera y pesada que ha finalizado su ciclo productivo.</t>
  </si>
  <si>
    <t>Fuente: Servicio de Información Agroalimentaria y Pesquera (SIAP).</t>
  </si>
  <si>
    <r>
      <rPr>
        <b/>
        <vertAlign val="superscript"/>
        <sz val="10"/>
        <rFont val="Arial"/>
        <family val="2"/>
      </rPr>
      <t>/P</t>
    </r>
    <r>
      <rPr>
        <b/>
        <sz val="10"/>
        <rFont val="Arial"/>
        <family val="2"/>
      </rPr>
      <t xml:space="preserve"> Cifras preliminares</t>
    </r>
  </si>
  <si>
    <t xml:space="preserve">                              SAN LUIS POTOSI</t>
  </si>
  <si>
    <t xml:space="preserve">              VALOR Y PRODUCCION PECUARIA AÑO  2016 </t>
  </si>
  <si>
    <t>Leche: Producción en miles de litros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</si>
</sst>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  <numFmt numFmtId="167" formatCode="#,##0.0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b/>
      <sz val="7"/>
      <color rgb="FFFFFFFF"/>
      <name val="Arial"/>
      <family val="2"/>
    </font>
    <font>
      <sz val="10"/>
      <color rgb="FF545454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20" fillId="0" borderId="0" applyFont="0" applyFill="0" applyBorder="0" applyAlignment="0" applyProtection="0"/>
  </cellStyleXfs>
  <cellXfs count="274">
    <xf numFmtId="0" fontId="0" fillId="0" borderId="0" xfId="0"/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3" fillId="6" borderId="3" xfId="0" applyFont="1" applyFill="1" applyBorder="1" applyAlignment="1">
      <alignment horizontal="center" vertical="center"/>
    </xf>
    <xf numFmtId="0" fontId="0" fillId="0" borderId="0" xfId="0" applyFill="1"/>
    <xf numFmtId="0" fontId="0" fillId="7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6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right" vertical="top" wrapText="1"/>
    </xf>
    <xf numFmtId="4" fontId="6" fillId="5" borderId="2" xfId="0" applyNumberFormat="1" applyFont="1" applyFill="1" applyBorder="1" applyAlignment="1">
      <alignment horizontal="right" vertical="top" wrapText="1"/>
    </xf>
    <xf numFmtId="0" fontId="0" fillId="5" borderId="2" xfId="0" applyFill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0" borderId="2" xfId="0" applyFill="1" applyBorder="1"/>
    <xf numFmtId="0" fontId="14" fillId="0" borderId="0" xfId="1" applyFont="1" applyFill="1" applyBorder="1"/>
    <xf numFmtId="0" fontId="14" fillId="0" borderId="0" xfId="1" applyFont="1" applyBorder="1"/>
    <xf numFmtId="0" fontId="12" fillId="4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0" xfId="0" applyFont="1" applyAlignment="1">
      <alignment vertical="center" wrapText="1"/>
    </xf>
    <xf numFmtId="0" fontId="0" fillId="0" borderId="0" xfId="0" applyFill="1"/>
    <xf numFmtId="0" fontId="0" fillId="0" borderId="0" xfId="0" applyFill="1" applyBorder="1"/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0" fillId="0" borderId="0" xfId="0" applyBorder="1"/>
    <xf numFmtId="164" fontId="12" fillId="0" borderId="0" xfId="0" applyNumberFormat="1" applyFont="1" applyFill="1" applyBorder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17" fillId="0" borderId="0" xfId="1" applyFont="1" applyBorder="1" applyAlignment="1">
      <alignment horizontal="center" wrapText="1"/>
    </xf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/>
    <xf numFmtId="0" fontId="21" fillId="0" borderId="5" xfId="0" applyFont="1" applyBorder="1" applyAlignment="1"/>
    <xf numFmtId="0" fontId="22" fillId="0" borderId="5" xfId="0" applyFont="1" applyBorder="1"/>
    <xf numFmtId="0" fontId="22" fillId="0" borderId="6" xfId="0" applyFont="1" applyBorder="1"/>
    <xf numFmtId="0" fontId="0" fillId="0" borderId="7" xfId="0" applyBorder="1"/>
    <xf numFmtId="0" fontId="1" fillId="0" borderId="0" xfId="0" applyFont="1" applyBorder="1" applyAlignment="1"/>
    <xf numFmtId="0" fontId="23" fillId="0" borderId="0" xfId="0" applyFont="1" applyBorder="1" applyAlignment="1"/>
    <xf numFmtId="0" fontId="22" fillId="0" borderId="0" xfId="0" applyFont="1" applyBorder="1"/>
    <xf numFmtId="0" fontId="22" fillId="0" borderId="8" xfId="0" applyFont="1" applyBorder="1"/>
    <xf numFmtId="0" fontId="24" fillId="0" borderId="0" xfId="0" applyFont="1" applyBorder="1"/>
    <xf numFmtId="0" fontId="25" fillId="0" borderId="7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5" fillId="0" borderId="0" xfId="0" applyFont="1" applyBorder="1"/>
    <xf numFmtId="0" fontId="26" fillId="0" borderId="0" xfId="0" applyFont="1" applyBorder="1"/>
    <xf numFmtId="17" fontId="27" fillId="0" borderId="0" xfId="0" applyNumberFormat="1" applyFont="1" applyFill="1" applyBorder="1" applyAlignment="1">
      <alignment horizontal="center" vertical="center"/>
    </xf>
    <xf numFmtId="0" fontId="28" fillId="0" borderId="0" xfId="0" applyFont="1" applyBorder="1"/>
    <xf numFmtId="0" fontId="26" fillId="0" borderId="8" xfId="0" applyFont="1" applyBorder="1"/>
    <xf numFmtId="0" fontId="23" fillId="7" borderId="12" xfId="0" applyFont="1" applyFill="1" applyBorder="1"/>
    <xf numFmtId="0" fontId="0" fillId="0" borderId="13" xfId="0" applyBorder="1"/>
    <xf numFmtId="0" fontId="22" fillId="0" borderId="13" xfId="0" applyFont="1" applyBorder="1"/>
    <xf numFmtId="0" fontId="22" fillId="0" borderId="14" xfId="0" applyFont="1" applyBorder="1"/>
    <xf numFmtId="0" fontId="29" fillId="8" borderId="15" xfId="1" applyFont="1" applyFill="1" applyBorder="1" applyAlignment="1">
      <alignment horizontal="center" vertical="center" wrapText="1"/>
    </xf>
    <xf numFmtId="0" fontId="29" fillId="8" borderId="16" xfId="1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7" fillId="0" borderId="9" xfId="0" applyFont="1" applyFill="1" applyBorder="1" applyAlignment="1">
      <alignment horizontal="center" wrapText="1"/>
    </xf>
    <xf numFmtId="165" fontId="27" fillId="0" borderId="18" xfId="2" applyNumberFormat="1" applyFont="1" applyFill="1" applyBorder="1" applyAlignment="1">
      <alignment horizontal="center" wrapText="1"/>
    </xf>
    <xf numFmtId="166" fontId="27" fillId="0" borderId="2" xfId="0" applyNumberFormat="1" applyFont="1" applyFill="1" applyBorder="1" applyAlignment="1">
      <alignment horizontal="center" wrapText="1"/>
    </xf>
    <xf numFmtId="165" fontId="27" fillId="0" borderId="2" xfId="0" applyNumberFormat="1" applyFont="1" applyFill="1" applyBorder="1" applyAlignment="1">
      <alignment horizontal="center" wrapText="1"/>
    </xf>
    <xf numFmtId="3" fontId="27" fillId="0" borderId="2" xfId="0" applyNumberFormat="1" applyFont="1" applyFill="1" applyBorder="1" applyAlignment="1">
      <alignment horizontal="center" wrapText="1"/>
    </xf>
    <xf numFmtId="0" fontId="30" fillId="9" borderId="10" xfId="0" applyFont="1" applyFill="1" applyBorder="1" applyAlignment="1">
      <alignment horizontal="justify" wrapText="1"/>
    </xf>
    <xf numFmtId="3" fontId="27" fillId="0" borderId="18" xfId="0" applyNumberFormat="1" applyFont="1" applyFill="1" applyBorder="1" applyAlignment="1">
      <alignment horizontal="center" wrapText="1"/>
    </xf>
    <xf numFmtId="165" fontId="27" fillId="0" borderId="2" xfId="2" applyNumberFormat="1" applyFont="1" applyFill="1" applyBorder="1" applyAlignment="1">
      <alignment horizontal="right" wrapText="1"/>
    </xf>
    <xf numFmtId="167" fontId="27" fillId="0" borderId="2" xfId="0" applyNumberFormat="1" applyFont="1" applyFill="1" applyBorder="1" applyAlignment="1">
      <alignment horizontal="center" wrapText="1"/>
    </xf>
    <xf numFmtId="165" fontId="27" fillId="0" borderId="2" xfId="0" applyNumberFormat="1" applyFont="1" applyFill="1" applyBorder="1" applyAlignment="1">
      <alignment horizontal="center"/>
    </xf>
    <xf numFmtId="165" fontId="27" fillId="0" borderId="2" xfId="2" applyNumberFormat="1" applyFont="1" applyFill="1" applyBorder="1" applyAlignment="1">
      <alignment wrapText="1"/>
    </xf>
    <xf numFmtId="3" fontId="27" fillId="0" borderId="2" xfId="0" applyNumberFormat="1" applyFont="1" applyFill="1" applyBorder="1" applyAlignment="1">
      <alignment wrapText="1"/>
    </xf>
    <xf numFmtId="3" fontId="27" fillId="0" borderId="18" xfId="0" applyNumberFormat="1" applyFont="1" applyFill="1" applyBorder="1" applyAlignment="1">
      <alignment horizontal="center"/>
    </xf>
    <xf numFmtId="166" fontId="27" fillId="0" borderId="2" xfId="0" applyNumberFormat="1" applyFont="1" applyFill="1" applyBorder="1" applyAlignment="1">
      <alignment horizontal="center"/>
    </xf>
    <xf numFmtId="165" fontId="27" fillId="0" borderId="2" xfId="2" applyNumberFormat="1" applyFont="1" applyFill="1" applyBorder="1" applyAlignment="1">
      <alignment horizontal="center"/>
    </xf>
    <xf numFmtId="0" fontId="30" fillId="9" borderId="10" xfId="0" applyFont="1" applyFill="1" applyBorder="1" applyAlignment="1">
      <alignment horizontal="justify"/>
    </xf>
    <xf numFmtId="0" fontId="27" fillId="8" borderId="3" xfId="0" applyFont="1" applyFill="1" applyBorder="1" applyAlignment="1">
      <alignment horizontal="center"/>
    </xf>
    <xf numFmtId="0" fontId="27" fillId="8" borderId="4" xfId="0" applyFont="1" applyFill="1" applyBorder="1" applyAlignment="1">
      <alignment horizontal="center"/>
    </xf>
    <xf numFmtId="3" fontId="27" fillId="8" borderId="4" xfId="0" applyNumberFormat="1" applyFont="1" applyFill="1" applyBorder="1" applyAlignment="1">
      <alignment horizontal="center"/>
    </xf>
    <xf numFmtId="0" fontId="27" fillId="8" borderId="14" xfId="0" applyFont="1" applyFill="1" applyBorder="1" applyAlignment="1">
      <alignment horizontal="justify" wrapText="1"/>
    </xf>
    <xf numFmtId="0" fontId="1" fillId="0" borderId="0" xfId="0" applyFont="1"/>
    <xf numFmtId="0" fontId="32" fillId="0" borderId="0" xfId="0" applyFont="1"/>
    <xf numFmtId="0" fontId="15" fillId="0" borderId="0" xfId="0" applyFont="1"/>
    <xf numFmtId="0" fontId="33" fillId="0" borderId="0" xfId="0" applyFont="1"/>
    <xf numFmtId="0" fontId="34" fillId="0" borderId="0" xfId="0" applyFont="1"/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4" fontId="5" fillId="4" borderId="2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center" vertical="top" wrapText="1"/>
    </xf>
    <xf numFmtId="17" fontId="2" fillId="0" borderId="8" xfId="1" applyNumberFormat="1" applyFont="1" applyBorder="1" applyAlignment="1">
      <alignment horizontal="left" wrapText="1"/>
    </xf>
    <xf numFmtId="3" fontId="13" fillId="6" borderId="4" xfId="0" applyNumberFormat="1" applyFont="1" applyFill="1" applyBorder="1" applyAlignment="1">
      <alignment horizontal="center" vertical="center" wrapText="1"/>
    </xf>
    <xf numFmtId="4" fontId="13" fillId="6" borderId="4" xfId="0" applyNumberFormat="1" applyFont="1" applyFill="1" applyBorder="1" applyAlignment="1">
      <alignment horizontal="center" vertical="center" wrapText="1"/>
    </xf>
    <xf numFmtId="4" fontId="13" fillId="6" borderId="21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top" wrapText="1"/>
    </xf>
    <xf numFmtId="0" fontId="35" fillId="5" borderId="2" xfId="0" applyFont="1" applyFill="1" applyBorder="1" applyAlignment="1">
      <alignment horizontal="right" vertical="top" wrapText="1"/>
    </xf>
    <xf numFmtId="4" fontId="35" fillId="5" borderId="2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horizontal="right" vertical="top" wrapText="1"/>
    </xf>
    <xf numFmtId="4" fontId="35" fillId="0" borderId="2" xfId="0" applyNumberFormat="1" applyFont="1" applyFill="1" applyBorder="1" applyAlignment="1">
      <alignment horizontal="right" vertical="top" wrapText="1"/>
    </xf>
    <xf numFmtId="0" fontId="35" fillId="0" borderId="2" xfId="0" applyFont="1" applyFill="1" applyBorder="1"/>
    <xf numFmtId="0" fontId="35" fillId="5" borderId="2" xfId="0" applyFont="1" applyFill="1" applyBorder="1"/>
    <xf numFmtId="0" fontId="35" fillId="2" borderId="2" xfId="0" applyFont="1" applyFill="1" applyBorder="1" applyAlignment="1">
      <alignment horizontal="right" vertical="top" wrapText="1"/>
    </xf>
    <xf numFmtId="4" fontId="35" fillId="2" borderId="2" xfId="0" applyNumberFormat="1" applyFont="1" applyFill="1" applyBorder="1" applyAlignment="1">
      <alignment horizontal="right" vertical="top" wrapText="1"/>
    </xf>
    <xf numFmtId="0" fontId="35" fillId="3" borderId="2" xfId="0" applyFont="1" applyFill="1" applyBorder="1" applyAlignment="1">
      <alignment horizontal="right" vertical="top" wrapText="1"/>
    </xf>
    <xf numFmtId="4" fontId="35" fillId="3" borderId="2" xfId="0" applyNumberFormat="1" applyFont="1" applyFill="1" applyBorder="1" applyAlignment="1">
      <alignment horizontal="right" vertical="top" wrapText="1"/>
    </xf>
    <xf numFmtId="0" fontId="34" fillId="0" borderId="0" xfId="0" applyFont="1" applyBorder="1"/>
    <xf numFmtId="0" fontId="34" fillId="0" borderId="0" xfId="0" applyFont="1" applyFill="1" applyBorder="1"/>
    <xf numFmtId="0" fontId="2" fillId="0" borderId="0" xfId="0" applyFont="1" applyBorder="1" applyAlignment="1">
      <alignment vertical="center" wrapText="1"/>
    </xf>
    <xf numFmtId="17" fontId="14" fillId="0" borderId="8" xfId="1" applyNumberFormat="1" applyFont="1" applyBorder="1" applyAlignment="1">
      <alignment horizontal="left" wrapText="1"/>
    </xf>
    <xf numFmtId="0" fontId="12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/>
    </xf>
    <xf numFmtId="3" fontId="2" fillId="9" borderId="4" xfId="0" applyNumberFormat="1" applyFont="1" applyFill="1" applyBorder="1"/>
    <xf numFmtId="4" fontId="2" fillId="9" borderId="4" xfId="0" applyNumberFormat="1" applyFont="1" applyFill="1" applyBorder="1"/>
    <xf numFmtId="4" fontId="2" fillId="9" borderId="21" xfId="0" applyNumberFormat="1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/>
    <xf numFmtId="0" fontId="12" fillId="0" borderId="22" xfId="0" applyFont="1" applyFill="1" applyBorder="1" applyAlignment="1">
      <alignment vertical="center"/>
    </xf>
    <xf numFmtId="3" fontId="2" fillId="0" borderId="23" xfId="0" applyNumberFormat="1" applyFont="1" applyFill="1" applyBorder="1"/>
    <xf numFmtId="0" fontId="34" fillId="0" borderId="20" xfId="0" applyFont="1" applyBorder="1"/>
    <xf numFmtId="0" fontId="17" fillId="0" borderId="22" xfId="1" applyFont="1" applyBorder="1" applyAlignment="1">
      <alignment horizontal="center" wrapText="1"/>
    </xf>
    <xf numFmtId="17" fontId="14" fillId="0" borderId="23" xfId="1" applyNumberFormat="1" applyFont="1" applyBorder="1" applyAlignment="1">
      <alignment horizontal="left" wrapText="1"/>
    </xf>
    <xf numFmtId="0" fontId="16" fillId="0" borderId="0" xfId="0" applyFont="1" applyFill="1" applyBorder="1" applyAlignment="1">
      <alignment vertical="center"/>
    </xf>
    <xf numFmtId="4" fontId="2" fillId="0" borderId="0" xfId="0" applyNumberFormat="1" applyFont="1" applyFill="1" applyBorder="1"/>
    <xf numFmtId="0" fontId="13" fillId="2" borderId="2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0" fontId="13" fillId="7" borderId="2" xfId="0" applyFont="1" applyFill="1" applyBorder="1" applyAlignment="1">
      <alignment horizontal="left" vertical="top" wrapText="1"/>
    </xf>
    <xf numFmtId="3" fontId="5" fillId="4" borderId="2" xfId="0" applyNumberFormat="1" applyFont="1" applyFill="1" applyBorder="1" applyAlignment="1">
      <alignment horizontal="right" vertical="top" wrapText="1"/>
    </xf>
    <xf numFmtId="0" fontId="0" fillId="0" borderId="22" xfId="0" applyBorder="1"/>
    <xf numFmtId="0" fontId="0" fillId="0" borderId="23" xfId="0" applyBorder="1"/>
    <xf numFmtId="0" fontId="13" fillId="10" borderId="3" xfId="0" applyFont="1" applyFill="1" applyBorder="1" applyAlignment="1">
      <alignment vertical="center"/>
    </xf>
    <xf numFmtId="3" fontId="2" fillId="10" borderId="4" xfId="0" applyNumberFormat="1" applyFont="1" applyFill="1" applyBorder="1" applyAlignment="1">
      <alignment horizontal="center" vertical="center" wrapText="1"/>
    </xf>
    <xf numFmtId="4" fontId="2" fillId="10" borderId="4" xfId="0" applyNumberFormat="1" applyFont="1" applyFill="1" applyBorder="1" applyAlignment="1">
      <alignment horizontal="center" vertical="center" wrapText="1"/>
    </xf>
    <xf numFmtId="4" fontId="2" fillId="10" borderId="21" xfId="0" applyNumberFormat="1" applyFont="1" applyFill="1" applyBorder="1" applyAlignment="1">
      <alignment horizontal="center" vertical="center" wrapText="1"/>
    </xf>
    <xf numFmtId="43" fontId="5" fillId="4" borderId="2" xfId="2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3" fontId="0" fillId="0" borderId="0" xfId="0" applyNumberFormat="1" applyBorder="1" applyAlignment="1">
      <alignment horizontal="left"/>
    </xf>
    <xf numFmtId="4" fontId="1" fillId="0" borderId="2" xfId="0" applyNumberFormat="1" applyFont="1" applyBorder="1" applyAlignment="1">
      <alignment horizontal="center"/>
    </xf>
    <xf numFmtId="0" fontId="36" fillId="11" borderId="24" xfId="0" applyFont="1" applyFill="1" applyBorder="1" applyAlignment="1">
      <alignment vertical="center" wrapText="1"/>
    </xf>
    <xf numFmtId="0" fontId="36" fillId="11" borderId="25" xfId="0" applyFont="1" applyFill="1" applyBorder="1" applyAlignment="1">
      <alignment horizontal="left" vertical="center" wrapText="1"/>
    </xf>
    <xf numFmtId="0" fontId="36" fillId="11" borderId="25" xfId="0" applyFont="1" applyFill="1" applyBorder="1" applyAlignment="1">
      <alignment vertical="center" wrapText="1"/>
    </xf>
    <xf numFmtId="0" fontId="36" fillId="11" borderId="26" xfId="0" applyFont="1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center"/>
    </xf>
    <xf numFmtId="4" fontId="1" fillId="9" borderId="2" xfId="0" applyNumberFormat="1" applyFont="1" applyFill="1" applyBorder="1" applyAlignment="1">
      <alignment horizontal="center"/>
    </xf>
    <xf numFmtId="4" fontId="0" fillId="0" borderId="0" xfId="0" applyNumberFormat="1" applyBorder="1" applyAlignment="1">
      <alignment horizontal="left"/>
    </xf>
    <xf numFmtId="0" fontId="36" fillId="7" borderId="7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13" xfId="0" applyFont="1" applyFill="1" applyBorder="1" applyAlignment="1">
      <alignment horizontal="left" vertical="center" wrapText="1"/>
    </xf>
    <xf numFmtId="0" fontId="36" fillId="0" borderId="13" xfId="0" applyFont="1" applyFill="1" applyBorder="1" applyAlignment="1">
      <alignment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38" fillId="1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9" fillId="5" borderId="2" xfId="0" applyFont="1" applyFill="1" applyBorder="1" applyAlignment="1">
      <alignment horizontal="left" vertical="top" wrapText="1"/>
    </xf>
    <xf numFmtId="0" fontId="40" fillId="5" borderId="2" xfId="0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right" vertical="top" wrapText="1"/>
    </xf>
    <xf numFmtId="0" fontId="39" fillId="0" borderId="2" xfId="0" applyFont="1" applyFill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vertical="top" wrapText="1"/>
    </xf>
    <xf numFmtId="0" fontId="16" fillId="12" borderId="2" xfId="0" applyFont="1" applyFill="1" applyBorder="1" applyAlignment="1">
      <alignment horizontal="center" vertical="top" wrapText="1"/>
    </xf>
    <xf numFmtId="0" fontId="16" fillId="12" borderId="2" xfId="0" applyFont="1" applyFill="1" applyBorder="1" applyAlignment="1">
      <alignment horizontal="right" vertical="top" wrapText="1"/>
    </xf>
    <xf numFmtId="0" fontId="41" fillId="12" borderId="2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 wrapText="1"/>
    </xf>
    <xf numFmtId="0" fontId="38" fillId="0" borderId="0" xfId="0" applyFont="1" applyFill="1" applyBorder="1" applyAlignment="1">
      <alignment horizontal="right" vertical="top" wrapText="1"/>
    </xf>
    <xf numFmtId="0" fontId="36" fillId="7" borderId="12" xfId="0" applyFont="1" applyFill="1" applyBorder="1" applyAlignment="1">
      <alignment vertical="center" wrapText="1"/>
    </xf>
    <xf numFmtId="0" fontId="36" fillId="0" borderId="14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 vertical="top" wrapText="1"/>
    </xf>
    <xf numFmtId="3" fontId="40" fillId="2" borderId="2" xfId="0" applyNumberFormat="1" applyFont="1" applyFill="1" applyBorder="1" applyAlignment="1">
      <alignment horizontal="right" vertical="top" wrapText="1"/>
    </xf>
    <xf numFmtId="0" fontId="19" fillId="0" borderId="2" xfId="0" applyFont="1" applyFill="1" applyBorder="1" applyAlignment="1">
      <alignment horizontal="left" vertical="top" wrapText="1"/>
    </xf>
    <xf numFmtId="3" fontId="40" fillId="0" borderId="2" xfId="0" applyNumberFormat="1" applyFont="1" applyFill="1" applyBorder="1" applyAlignment="1">
      <alignment horizontal="right" vertical="top" wrapText="1"/>
    </xf>
    <xf numFmtId="4" fontId="40" fillId="2" borderId="2" xfId="0" applyNumberFormat="1" applyFont="1" applyFill="1" applyBorder="1" applyAlignment="1">
      <alignment horizontal="right" vertical="top" wrapText="1"/>
    </xf>
    <xf numFmtId="0" fontId="40" fillId="2" borderId="2" xfId="0" applyFont="1" applyFill="1" applyBorder="1" applyAlignment="1">
      <alignment horizontal="right" vertical="top" wrapText="1"/>
    </xf>
    <xf numFmtId="0" fontId="16" fillId="12" borderId="2" xfId="0" applyFont="1" applyFill="1" applyBorder="1" applyAlignment="1">
      <alignment horizontal="left" vertical="top" wrapText="1"/>
    </xf>
    <xf numFmtId="4" fontId="16" fillId="12" borderId="2" xfId="0" applyNumberFormat="1" applyFont="1" applyFill="1" applyBorder="1" applyAlignment="1">
      <alignment horizontal="right" vertical="top" wrapText="1"/>
    </xf>
    <xf numFmtId="4" fontId="41" fillId="12" borderId="2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0" fillId="0" borderId="6" xfId="0" applyBorder="1"/>
    <xf numFmtId="0" fontId="1" fillId="0" borderId="7" xfId="0" applyFont="1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42" fillId="4" borderId="1" xfId="0" applyFont="1" applyFill="1" applyBorder="1" applyAlignment="1">
      <alignment horizontal="center" vertical="center" wrapText="1"/>
    </xf>
    <xf numFmtId="0" fontId="42" fillId="4" borderId="2" xfId="1" applyFont="1" applyFill="1" applyBorder="1" applyAlignment="1">
      <alignment horizontal="center" vertical="center" wrapText="1"/>
    </xf>
    <xf numFmtId="0" fontId="42" fillId="4" borderId="10" xfId="1" applyFont="1" applyFill="1" applyBorder="1" applyAlignment="1">
      <alignment horizontal="center" vertical="center" wrapText="1"/>
    </xf>
    <xf numFmtId="0" fontId="43" fillId="4" borderId="2" xfId="0" applyFont="1" applyFill="1" applyBorder="1" applyAlignment="1">
      <alignment horizontal="center" vertical="center" wrapText="1"/>
    </xf>
    <xf numFmtId="0" fontId="43" fillId="4" borderId="9" xfId="0" applyFont="1" applyFill="1" applyBorder="1" applyAlignment="1">
      <alignment horizontal="center" vertical="center" wrapText="1"/>
    </xf>
    <xf numFmtId="3" fontId="19" fillId="15" borderId="2" xfId="0" applyNumberFormat="1" applyFont="1" applyFill="1" applyBorder="1" applyAlignment="1">
      <alignment horizontal="right" vertical="top" wrapText="1"/>
    </xf>
    <xf numFmtId="3" fontId="19" fillId="3" borderId="2" xfId="0" applyNumberFormat="1" applyFont="1" applyFill="1" applyBorder="1" applyAlignment="1">
      <alignment horizontal="right" vertical="top" wrapText="1"/>
    </xf>
    <xf numFmtId="3" fontId="19" fillId="14" borderId="2" xfId="0" applyNumberFormat="1" applyFont="1" applyFill="1" applyBorder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9" fillId="0" borderId="7" xfId="0" applyFont="1" applyBorder="1" applyAlignment="1">
      <alignment vertical="center"/>
    </xf>
    <xf numFmtId="0" fontId="13" fillId="13" borderId="10" xfId="0" applyFont="1" applyFill="1" applyBorder="1" applyAlignment="1">
      <alignment horizontal="center" vertical="center" wrapText="1"/>
    </xf>
    <xf numFmtId="0" fontId="19" fillId="15" borderId="9" xfId="0" applyFont="1" applyFill="1" applyBorder="1" applyAlignment="1">
      <alignment vertical="top" wrapText="1"/>
    </xf>
    <xf numFmtId="3" fontId="19" fillId="15" borderId="10" xfId="0" applyNumberFormat="1" applyFont="1" applyFill="1" applyBorder="1" applyAlignment="1">
      <alignment horizontal="right" vertical="top" wrapText="1"/>
    </xf>
    <xf numFmtId="0" fontId="19" fillId="3" borderId="9" xfId="0" applyFont="1" applyFill="1" applyBorder="1" applyAlignment="1">
      <alignment vertical="top" wrapText="1"/>
    </xf>
    <xf numFmtId="3" fontId="19" fillId="3" borderId="10" xfId="0" applyNumberFormat="1" applyFont="1" applyFill="1" applyBorder="1" applyAlignment="1">
      <alignment horizontal="right" vertical="top" wrapText="1"/>
    </xf>
    <xf numFmtId="0" fontId="19" fillId="14" borderId="9" xfId="0" applyFont="1" applyFill="1" applyBorder="1" applyAlignment="1">
      <alignment horizontal="center" vertical="center" wrapText="1"/>
    </xf>
    <xf numFmtId="3" fontId="19" fillId="14" borderId="10" xfId="0" applyNumberFormat="1" applyFont="1" applyFill="1" applyBorder="1" applyAlignment="1">
      <alignment horizontal="right" vertical="center" wrapText="1"/>
    </xf>
    <xf numFmtId="0" fontId="39" fillId="0" borderId="12" xfId="0" applyFont="1" applyBorder="1" applyAlignment="1">
      <alignment vertical="center"/>
    </xf>
    <xf numFmtId="0" fontId="0" fillId="0" borderId="14" xfId="0" applyBorder="1"/>
    <xf numFmtId="0" fontId="19" fillId="12" borderId="30" xfId="0" applyFont="1" applyFill="1" applyBorder="1" applyAlignment="1">
      <alignment horizontal="center" vertical="center" wrapText="1"/>
    </xf>
    <xf numFmtId="0" fontId="19" fillId="12" borderId="27" xfId="0" applyFont="1" applyFill="1" applyBorder="1" applyAlignment="1">
      <alignment vertical="top" wrapText="1"/>
    </xf>
    <xf numFmtId="3" fontId="19" fillId="12" borderId="31" xfId="0" applyNumberFormat="1" applyFont="1" applyFill="1" applyBorder="1" applyAlignment="1">
      <alignment horizontal="right" vertical="center" wrapText="1"/>
    </xf>
    <xf numFmtId="0" fontId="46" fillId="12" borderId="28" xfId="0" applyFont="1" applyFill="1" applyBorder="1" applyAlignment="1">
      <alignment horizontal="center" vertical="center" wrapText="1"/>
    </xf>
    <xf numFmtId="0" fontId="46" fillId="12" borderId="29" xfId="0" applyFont="1" applyFill="1" applyBorder="1" applyAlignment="1">
      <alignment horizontal="center" vertical="center" wrapText="1"/>
    </xf>
    <xf numFmtId="3" fontId="46" fillId="12" borderId="32" xfId="0" applyNumberFormat="1" applyFont="1" applyFill="1" applyBorder="1" applyAlignment="1">
      <alignment horizontal="right" vertical="center" wrapText="1"/>
    </xf>
    <xf numFmtId="0" fontId="39" fillId="13" borderId="2" xfId="0" applyFont="1" applyFill="1" applyBorder="1" applyAlignment="1">
      <alignment horizontal="center" vertical="center" wrapText="1"/>
    </xf>
    <xf numFmtId="0" fontId="39" fillId="13" borderId="9" xfId="0" applyFont="1" applyFill="1" applyBorder="1" applyAlignment="1">
      <alignment horizontal="center" vertical="center" wrapText="1"/>
    </xf>
    <xf numFmtId="17" fontId="0" fillId="0" borderId="0" xfId="0" applyNumberFormat="1"/>
    <xf numFmtId="0" fontId="2" fillId="0" borderId="1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2" fillId="0" borderId="19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3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167" fontId="37" fillId="0" borderId="0" xfId="0" applyNumberFormat="1" applyFont="1" applyAlignment="1">
      <alignment horizontal="center" vertical="center" wrapText="1"/>
    </xf>
    <xf numFmtId="4" fontId="37" fillId="0" borderId="0" xfId="0" applyNumberFormat="1" applyFont="1" applyAlignment="1">
      <alignment horizontal="center" vertical="center" wrapText="1"/>
    </xf>
    <xf numFmtId="4" fontId="37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3" fillId="0" borderId="11" xfId="0" applyNumberFormat="1" applyFont="1" applyFill="1" applyBorder="1" applyAlignment="1" applyProtection="1">
      <alignment horizontal="left" vertical="center" wrapText="1"/>
    </xf>
    <xf numFmtId="0" fontId="10" fillId="0" borderId="19" xfId="1" applyFont="1" applyBorder="1" applyAlignment="1">
      <alignment horizontal="center" wrapText="1"/>
    </xf>
    <xf numFmtId="0" fontId="10" fillId="0" borderId="11" xfId="1" applyFont="1" applyBorder="1" applyAlignment="1">
      <alignment horizontal="center" wrapText="1"/>
    </xf>
    <xf numFmtId="0" fontId="10" fillId="0" borderId="20" xfId="1" applyFont="1" applyBorder="1" applyAlignment="1">
      <alignment horizont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0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7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39" fillId="13" borderId="9" xfId="0" applyFont="1" applyFill="1" applyBorder="1" applyAlignment="1">
      <alignment horizontal="left" vertical="center" wrapText="1"/>
    </xf>
    <xf numFmtId="0" fontId="39" fillId="13" borderId="2" xfId="0" applyFont="1" applyFill="1" applyBorder="1" applyAlignment="1">
      <alignment horizontal="left" vertical="center" wrapText="1"/>
    </xf>
    <xf numFmtId="0" fontId="39" fillId="13" borderId="10" xfId="0" applyFont="1" applyFill="1" applyBorder="1" applyAlignment="1">
      <alignment horizontal="left" vertical="center" wrapText="1"/>
    </xf>
    <xf numFmtId="0" fontId="39" fillId="12" borderId="9" xfId="0" applyFont="1" applyFill="1" applyBorder="1" applyAlignment="1">
      <alignment horizontal="left" vertical="center" wrapText="1"/>
    </xf>
    <xf numFmtId="0" fontId="39" fillId="12" borderId="2" xfId="0" applyFont="1" applyFill="1" applyBorder="1" applyAlignment="1">
      <alignment horizontal="left" vertical="center" wrapText="1"/>
    </xf>
    <xf numFmtId="0" fontId="39" fillId="12" borderId="10" xfId="0" applyFont="1" applyFill="1" applyBorder="1" applyAlignment="1">
      <alignment horizontal="left" vertical="center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104775</xdr:rowOff>
    </xdr:from>
    <xdr:to>
      <xdr:col>4</xdr:col>
      <xdr:colOff>123825</xdr:colOff>
      <xdr:row>4</xdr:row>
      <xdr:rowOff>114300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04800"/>
          <a:ext cx="29622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4"/>
  <sheetViews>
    <sheetView workbookViewId="0">
      <selection activeCell="J2" sqref="J2"/>
    </sheetView>
  </sheetViews>
  <sheetFormatPr baseColWidth="10" defaultRowHeight="15" x14ac:dyDescent="0.25"/>
  <cols>
    <col min="1" max="1" width="3.85546875" style="39" customWidth="1"/>
    <col min="2" max="2" width="18.85546875" style="39" customWidth="1"/>
    <col min="3" max="3" width="14.28515625" style="39" customWidth="1"/>
    <col min="4" max="4" width="10.85546875" style="39" customWidth="1"/>
    <col min="5" max="5" width="11.7109375" style="39" customWidth="1"/>
    <col min="6" max="6" width="11.42578125" style="39"/>
    <col min="7" max="7" width="10.42578125" style="39" customWidth="1"/>
    <col min="8" max="8" width="13.5703125" style="39" customWidth="1"/>
    <col min="9" max="9" width="13.28515625" style="39" customWidth="1"/>
    <col min="10" max="10" width="14.140625" style="39" customWidth="1"/>
    <col min="11" max="11" width="71.85546875" style="39" customWidth="1"/>
    <col min="12" max="16384" width="11.42578125" style="39"/>
  </cols>
  <sheetData>
    <row r="1" spans="2:11" ht="15.75" thickBot="1" x14ac:dyDescent="0.3"/>
    <row r="2" spans="2:11" ht="18" x14ac:dyDescent="0.35">
      <c r="B2" s="46"/>
      <c r="C2" s="47"/>
      <c r="D2" s="48"/>
      <c r="E2" s="48" t="s">
        <v>211</v>
      </c>
      <c r="F2" s="49"/>
      <c r="G2" s="49"/>
      <c r="H2" s="49"/>
      <c r="I2" s="49"/>
      <c r="J2" s="50"/>
      <c r="K2" s="51"/>
    </row>
    <row r="3" spans="2:11" ht="16.5" x14ac:dyDescent="0.3">
      <c r="B3" s="52"/>
      <c r="C3" s="34"/>
      <c r="D3" s="53"/>
      <c r="E3" s="53" t="s">
        <v>210</v>
      </c>
      <c r="F3" s="54"/>
      <c r="G3" s="54"/>
      <c r="H3" s="55"/>
      <c r="I3" s="54"/>
      <c r="J3" s="55"/>
      <c r="K3" s="56"/>
    </row>
    <row r="4" spans="2:11" ht="18" x14ac:dyDescent="0.35">
      <c r="B4" s="52"/>
      <c r="C4" s="34"/>
      <c r="D4" s="34"/>
      <c r="E4" s="34"/>
      <c r="F4" s="57" t="s">
        <v>125</v>
      </c>
      <c r="G4" s="55"/>
      <c r="H4" s="54"/>
      <c r="I4" s="55"/>
      <c r="J4" s="55"/>
      <c r="K4" s="56"/>
    </row>
    <row r="5" spans="2:11" ht="16.5" x14ac:dyDescent="0.3">
      <c r="B5" s="58"/>
      <c r="C5" s="59"/>
      <c r="D5" s="60"/>
      <c r="E5" s="60"/>
      <c r="F5" s="61"/>
      <c r="G5" s="61"/>
      <c r="H5" s="63"/>
      <c r="I5" s="62" t="s">
        <v>197</v>
      </c>
      <c r="J5" s="63"/>
      <c r="K5" s="64"/>
    </row>
    <row r="6" spans="2:11" ht="17.25" thickBot="1" x14ac:dyDescent="0.35">
      <c r="B6" s="65" t="s">
        <v>126</v>
      </c>
      <c r="C6" s="66"/>
      <c r="D6" s="66"/>
      <c r="E6" s="66"/>
      <c r="F6" s="67"/>
      <c r="G6" s="67"/>
      <c r="H6" s="67"/>
      <c r="I6" s="67"/>
      <c r="J6" s="67"/>
      <c r="K6" s="68"/>
    </row>
    <row r="7" spans="2:11" s="72" customFormat="1" ht="75" x14ac:dyDescent="0.25">
      <c r="B7" s="69" t="s">
        <v>127</v>
      </c>
      <c r="C7" s="70" t="s">
        <v>128</v>
      </c>
      <c r="D7" s="70" t="s">
        <v>129</v>
      </c>
      <c r="E7" s="70" t="s">
        <v>64</v>
      </c>
      <c r="F7" s="70" t="s">
        <v>65</v>
      </c>
      <c r="G7" s="70" t="s">
        <v>130</v>
      </c>
      <c r="H7" s="70" t="s">
        <v>131</v>
      </c>
      <c r="I7" s="70" t="s">
        <v>132</v>
      </c>
      <c r="J7" s="70" t="s">
        <v>133</v>
      </c>
      <c r="K7" s="71" t="s">
        <v>134</v>
      </c>
    </row>
    <row r="8" spans="2:11" s="72" customFormat="1" ht="81.75" customHeight="1" x14ac:dyDescent="0.3">
      <c r="B8" s="73" t="s">
        <v>135</v>
      </c>
      <c r="C8" s="74">
        <v>480967</v>
      </c>
      <c r="D8" s="75">
        <v>383436</v>
      </c>
      <c r="E8" s="75">
        <v>283502</v>
      </c>
      <c r="F8" s="75">
        <v>99934</v>
      </c>
      <c r="G8" s="76">
        <f>D8-E8-F8</f>
        <v>0</v>
      </c>
      <c r="H8" s="75">
        <v>1160661</v>
      </c>
      <c r="I8" s="77">
        <v>935706</v>
      </c>
      <c r="J8" s="77">
        <v>7173175</v>
      </c>
      <c r="K8" s="78" t="s">
        <v>136</v>
      </c>
    </row>
    <row r="9" spans="2:11" s="72" customFormat="1" ht="63" customHeight="1" x14ac:dyDescent="0.3">
      <c r="B9" s="73" t="s">
        <v>137</v>
      </c>
      <c r="C9" s="79">
        <v>330924</v>
      </c>
      <c r="D9" s="77">
        <v>300888</v>
      </c>
      <c r="E9" s="80">
        <v>264547</v>
      </c>
      <c r="F9" s="81">
        <v>7.5</v>
      </c>
      <c r="G9" s="82">
        <f t="shared" ref="G9:G10" si="0">D9-E9-F9</f>
        <v>36333.5</v>
      </c>
      <c r="H9" s="77">
        <v>9622626</v>
      </c>
      <c r="I9" s="83">
        <v>6741625</v>
      </c>
      <c r="J9" s="84">
        <v>5192222</v>
      </c>
      <c r="K9" s="78" t="s">
        <v>208</v>
      </c>
    </row>
    <row r="10" spans="2:11" s="44" customFormat="1" ht="44.25" customHeight="1" x14ac:dyDescent="0.3">
      <c r="B10" s="73" t="s">
        <v>138</v>
      </c>
      <c r="C10" s="85">
        <v>69505</v>
      </c>
      <c r="D10" s="86">
        <v>60753</v>
      </c>
      <c r="E10" s="86">
        <v>5134</v>
      </c>
      <c r="F10" s="86">
        <v>610</v>
      </c>
      <c r="G10" s="82">
        <f t="shared" si="0"/>
        <v>55009</v>
      </c>
      <c r="H10" s="86">
        <v>362130</v>
      </c>
      <c r="I10" s="87">
        <v>29081</v>
      </c>
      <c r="J10" s="87">
        <v>42144</v>
      </c>
      <c r="K10" s="88" t="s">
        <v>196</v>
      </c>
    </row>
    <row r="11" spans="2:11" ht="17.25" thickBot="1" x14ac:dyDescent="0.35">
      <c r="B11" s="89" t="s">
        <v>55</v>
      </c>
      <c r="C11" s="90"/>
      <c r="D11" s="91">
        <f t="shared" ref="D11:J11" si="1">SUM(D8:D10)</f>
        <v>745077</v>
      </c>
      <c r="E11" s="91">
        <f t="shared" si="1"/>
        <v>553183</v>
      </c>
      <c r="F11" s="91">
        <f t="shared" si="1"/>
        <v>100551.5</v>
      </c>
      <c r="G11" s="91">
        <f t="shared" si="1"/>
        <v>91342.5</v>
      </c>
      <c r="H11" s="91">
        <f t="shared" si="1"/>
        <v>11145417</v>
      </c>
      <c r="I11" s="91">
        <f t="shared" si="1"/>
        <v>7706412</v>
      </c>
      <c r="J11" s="91">
        <f t="shared" si="1"/>
        <v>12407541</v>
      </c>
      <c r="K11" s="92"/>
    </row>
    <row r="12" spans="2:11" x14ac:dyDescent="0.25">
      <c r="B12" s="93" t="s">
        <v>139</v>
      </c>
    </row>
    <row r="13" spans="2:11" x14ac:dyDescent="0.25">
      <c r="B13" s="94" t="s">
        <v>140</v>
      </c>
      <c r="K13" s="39" t="s">
        <v>141</v>
      </c>
    </row>
    <row r="14" spans="2:11" x14ac:dyDescent="0.25">
      <c r="B14" s="95" t="s">
        <v>142</v>
      </c>
      <c r="K14" s="9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O80"/>
  <sheetViews>
    <sheetView zoomScale="112" zoomScaleNormal="112" workbookViewId="0">
      <selection activeCell="B2" sqref="B2:M2"/>
    </sheetView>
  </sheetViews>
  <sheetFormatPr baseColWidth="10" defaultColWidth="11.42578125" defaultRowHeight="15" x14ac:dyDescent="0.25"/>
  <cols>
    <col min="1" max="1" width="3.140625" customWidth="1"/>
    <col min="2" max="2" width="12.42578125" customWidth="1"/>
    <col min="4" max="4" width="10.5703125" customWidth="1"/>
    <col min="5" max="5" width="10.7109375" customWidth="1"/>
    <col min="6" max="6" width="11.28515625" customWidth="1"/>
  </cols>
  <sheetData>
    <row r="1" spans="2:13" ht="15.75" thickBot="1" x14ac:dyDescent="0.3"/>
    <row r="2" spans="2:13" x14ac:dyDescent="0.25">
      <c r="B2" s="236" t="s">
        <v>60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8"/>
    </row>
    <row r="3" spans="2:13" x14ac:dyDescent="0.25">
      <c r="B3" s="239" t="s">
        <v>61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1"/>
    </row>
    <row r="4" spans="2:13" x14ac:dyDescent="0.25">
      <c r="B4" s="239" t="s">
        <v>62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1"/>
    </row>
    <row r="5" spans="2:13" ht="27" thickBot="1" x14ac:dyDescent="0.3">
      <c r="B5" s="242" t="s">
        <v>63</v>
      </c>
      <c r="C5" s="243"/>
      <c r="D5" s="1" t="s">
        <v>2</v>
      </c>
      <c r="E5" s="2">
        <v>2016</v>
      </c>
      <c r="F5" s="3"/>
      <c r="G5" s="4"/>
      <c r="H5" s="4"/>
      <c r="I5" s="4"/>
      <c r="J5" s="4"/>
      <c r="K5" s="4"/>
      <c r="L5" s="1" t="s">
        <v>3</v>
      </c>
      <c r="M5" s="106">
        <v>42767</v>
      </c>
    </row>
    <row r="6" spans="2:13" ht="37.5" customHeight="1" x14ac:dyDescent="0.25">
      <c r="B6" s="204" t="s">
        <v>145</v>
      </c>
      <c r="C6" s="205" t="s">
        <v>143</v>
      </c>
      <c r="D6" s="205" t="s">
        <v>144</v>
      </c>
      <c r="E6" s="205" t="s">
        <v>64</v>
      </c>
      <c r="F6" s="205" t="s">
        <v>65</v>
      </c>
      <c r="G6" s="205" t="s">
        <v>66</v>
      </c>
      <c r="H6" s="205" t="s">
        <v>67</v>
      </c>
      <c r="I6" s="205" t="s">
        <v>68</v>
      </c>
      <c r="J6" s="205" t="s">
        <v>69</v>
      </c>
      <c r="K6" s="205" t="s">
        <v>70</v>
      </c>
      <c r="L6" s="205" t="s">
        <v>71</v>
      </c>
      <c r="M6" s="206" t="s">
        <v>72</v>
      </c>
    </row>
    <row r="7" spans="2:13" ht="15.75" thickBot="1" x14ac:dyDescent="0.3">
      <c r="B7" s="5" t="s">
        <v>73</v>
      </c>
      <c r="C7" s="107">
        <f t="shared" ref="C7:I7" si="0">C59+C79</f>
        <v>480967</v>
      </c>
      <c r="D7" s="108">
        <f t="shared" si="0"/>
        <v>383435.79</v>
      </c>
      <c r="E7" s="108">
        <f t="shared" si="0"/>
        <v>283502.28999999998</v>
      </c>
      <c r="F7" s="108">
        <f t="shared" si="0"/>
        <v>99933.5</v>
      </c>
      <c r="G7" s="108">
        <f t="shared" si="0"/>
        <v>0</v>
      </c>
      <c r="H7" s="108">
        <f t="shared" si="0"/>
        <v>1160661.3400000001</v>
      </c>
      <c r="I7" s="108">
        <f t="shared" si="0"/>
        <v>935706.04999999993</v>
      </c>
      <c r="J7" s="108"/>
      <c r="K7" s="108"/>
      <c r="L7" s="108"/>
      <c r="M7" s="109">
        <f>M59+M79</f>
        <v>7173175.46</v>
      </c>
    </row>
    <row r="8" spans="2:13" x14ac:dyDescent="0.25">
      <c r="B8" s="15"/>
      <c r="C8" s="16"/>
      <c r="D8" s="15"/>
      <c r="E8" s="16"/>
      <c r="F8" s="98"/>
      <c r="G8" s="16"/>
      <c r="H8" s="16"/>
      <c r="I8" s="98"/>
      <c r="J8" s="98"/>
      <c r="K8" s="98"/>
      <c r="L8" s="98"/>
      <c r="M8" s="98"/>
    </row>
    <row r="9" spans="2:13" x14ac:dyDescent="0.25">
      <c r="B9" s="244" t="s">
        <v>74</v>
      </c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6"/>
    </row>
    <row r="10" spans="2:13" ht="42.75" customHeight="1" x14ac:dyDescent="0.25">
      <c r="B10" s="207" t="s">
        <v>4</v>
      </c>
      <c r="C10" s="205" t="s">
        <v>143</v>
      </c>
      <c r="D10" s="205" t="s">
        <v>144</v>
      </c>
      <c r="E10" s="205" t="s">
        <v>64</v>
      </c>
      <c r="F10" s="205" t="s">
        <v>65</v>
      </c>
      <c r="G10" s="207" t="s">
        <v>75</v>
      </c>
      <c r="H10" s="205" t="s">
        <v>67</v>
      </c>
      <c r="I10" s="205" t="s">
        <v>68</v>
      </c>
      <c r="J10" s="205" t="s">
        <v>69</v>
      </c>
      <c r="K10" s="205" t="s">
        <v>70</v>
      </c>
      <c r="L10" s="205" t="s">
        <v>71</v>
      </c>
      <c r="M10" s="205" t="s">
        <v>72</v>
      </c>
    </row>
    <row r="11" spans="2:13" x14ac:dyDescent="0.25">
      <c r="B11" s="110" t="s">
        <v>7</v>
      </c>
      <c r="C11" s="111">
        <v>30</v>
      </c>
      <c r="D11" s="111">
        <v>31</v>
      </c>
      <c r="E11" s="111">
        <v>29.5</v>
      </c>
      <c r="F11" s="111">
        <v>1.5</v>
      </c>
      <c r="G11" s="111">
        <f>D11-E11-F11</f>
        <v>0</v>
      </c>
      <c r="H11" s="111">
        <v>196.25</v>
      </c>
      <c r="I11" s="111">
        <v>183.79</v>
      </c>
      <c r="J11" s="111">
        <v>6.5419999999999998</v>
      </c>
      <c r="K11" s="111">
        <v>6.23</v>
      </c>
      <c r="L11" s="112">
        <v>5322.49</v>
      </c>
      <c r="M11" s="111">
        <v>978.22</v>
      </c>
    </row>
    <row r="12" spans="2:13" s="6" customFormat="1" x14ac:dyDescent="0.25">
      <c r="B12" s="113" t="s">
        <v>8</v>
      </c>
      <c r="C12" s="114">
        <v>35</v>
      </c>
      <c r="D12" s="114">
        <v>34</v>
      </c>
      <c r="E12" s="114">
        <v>34</v>
      </c>
      <c r="F12" s="114">
        <v>0</v>
      </c>
      <c r="G12" s="114">
        <f t="shared" ref="G12:G58" si="1">D12-E12-F12</f>
        <v>0</v>
      </c>
      <c r="H12" s="114">
        <v>263</v>
      </c>
      <c r="I12" s="114">
        <v>239</v>
      </c>
      <c r="J12" s="114">
        <v>7.5140000000000002</v>
      </c>
      <c r="K12" s="114">
        <v>7.0289999999999999</v>
      </c>
      <c r="L12" s="115">
        <v>13822.59</v>
      </c>
      <c r="M12" s="115">
        <v>3303.6</v>
      </c>
    </row>
    <row r="13" spans="2:13" x14ac:dyDescent="0.25">
      <c r="B13" s="110" t="s">
        <v>9</v>
      </c>
      <c r="C13" s="111">
        <v>8</v>
      </c>
      <c r="D13" s="111">
        <v>11</v>
      </c>
      <c r="E13" s="111">
        <v>11</v>
      </c>
      <c r="F13" s="111">
        <v>0</v>
      </c>
      <c r="G13" s="111">
        <f t="shared" si="1"/>
        <v>0</v>
      </c>
      <c r="H13" s="111">
        <v>208</v>
      </c>
      <c r="I13" s="111">
        <v>329</v>
      </c>
      <c r="J13" s="111">
        <v>26</v>
      </c>
      <c r="K13" s="111">
        <v>29.908999999999999</v>
      </c>
      <c r="L13" s="112">
        <v>5001.53</v>
      </c>
      <c r="M13" s="112">
        <v>1645.5</v>
      </c>
    </row>
    <row r="14" spans="2:13" s="6" customFormat="1" ht="33.75" x14ac:dyDescent="0.25">
      <c r="B14" s="113" t="s">
        <v>10</v>
      </c>
      <c r="C14" s="114">
        <v>875</v>
      </c>
      <c r="D14" s="114">
        <v>731</v>
      </c>
      <c r="E14" s="114">
        <v>731</v>
      </c>
      <c r="F14" s="114">
        <v>0</v>
      </c>
      <c r="G14" s="114">
        <f t="shared" si="1"/>
        <v>0</v>
      </c>
      <c r="H14" s="115">
        <v>14637</v>
      </c>
      <c r="I14" s="115">
        <v>12427.9</v>
      </c>
      <c r="J14" s="114">
        <v>16.728000000000002</v>
      </c>
      <c r="K14" s="114">
        <v>17.001000000000001</v>
      </c>
      <c r="L14" s="114">
        <v>464.47</v>
      </c>
      <c r="M14" s="115">
        <v>5772.38</v>
      </c>
    </row>
    <row r="15" spans="2:13" x14ac:dyDescent="0.25">
      <c r="B15" s="110" t="s">
        <v>11</v>
      </c>
      <c r="C15" s="111">
        <v>12</v>
      </c>
      <c r="D15" s="111"/>
      <c r="E15" s="111"/>
      <c r="F15" s="111"/>
      <c r="G15" s="111">
        <f t="shared" si="1"/>
        <v>0</v>
      </c>
      <c r="H15" s="111">
        <v>12</v>
      </c>
      <c r="I15" s="112"/>
      <c r="J15" s="111">
        <v>1</v>
      </c>
      <c r="K15" s="111"/>
      <c r="L15" s="111"/>
      <c r="M15" s="112"/>
    </row>
    <row r="16" spans="2:13" s="6" customFormat="1" x14ac:dyDescent="0.25">
      <c r="B16" s="113" t="s">
        <v>12</v>
      </c>
      <c r="C16" s="116"/>
      <c r="D16" s="114">
        <v>12</v>
      </c>
      <c r="E16" s="114">
        <v>12</v>
      </c>
      <c r="F16" s="114">
        <v>0</v>
      </c>
      <c r="G16" s="114">
        <f t="shared" si="1"/>
        <v>0</v>
      </c>
      <c r="H16" s="116"/>
      <c r="I16" s="114">
        <v>900</v>
      </c>
      <c r="J16" s="116"/>
      <c r="K16" s="114">
        <v>75</v>
      </c>
      <c r="L16" s="115">
        <v>12756</v>
      </c>
      <c r="M16" s="115">
        <v>11480.4</v>
      </c>
    </row>
    <row r="17" spans="2:14" x14ac:dyDescent="0.25">
      <c r="B17" s="110" t="s">
        <v>13</v>
      </c>
      <c r="C17" s="111">
        <v>19</v>
      </c>
      <c r="D17" s="111">
        <v>27</v>
      </c>
      <c r="E17" s="111">
        <v>26</v>
      </c>
      <c r="F17" s="111">
        <v>1</v>
      </c>
      <c r="G17" s="111">
        <f t="shared" si="1"/>
        <v>0</v>
      </c>
      <c r="H17" s="111">
        <v>166</v>
      </c>
      <c r="I17" s="111">
        <v>230.73</v>
      </c>
      <c r="J17" s="111">
        <v>8.7370000000000001</v>
      </c>
      <c r="K17" s="111">
        <v>8.8740000000000006</v>
      </c>
      <c r="L17" s="112">
        <v>6088.5</v>
      </c>
      <c r="M17" s="112">
        <v>1404.8</v>
      </c>
    </row>
    <row r="18" spans="2:14" s="6" customFormat="1" x14ac:dyDescent="0.25">
      <c r="B18" s="113" t="s">
        <v>14</v>
      </c>
      <c r="C18" s="114">
        <v>18</v>
      </c>
      <c r="D18" s="114">
        <v>19</v>
      </c>
      <c r="E18" s="114">
        <v>19</v>
      </c>
      <c r="F18" s="114">
        <v>0</v>
      </c>
      <c r="G18" s="114">
        <f t="shared" si="1"/>
        <v>0</v>
      </c>
      <c r="H18" s="114">
        <v>453.1</v>
      </c>
      <c r="I18" s="114">
        <v>463.5</v>
      </c>
      <c r="J18" s="114">
        <v>25.172000000000001</v>
      </c>
      <c r="K18" s="114">
        <v>24.395</v>
      </c>
      <c r="L18" s="115">
        <v>4742.99</v>
      </c>
      <c r="M18" s="115">
        <v>2198.37</v>
      </c>
    </row>
    <row r="19" spans="2:14" x14ac:dyDescent="0.25">
      <c r="B19" s="110" t="s">
        <v>15</v>
      </c>
      <c r="C19" s="111">
        <v>125</v>
      </c>
      <c r="D19" s="111">
        <v>154</v>
      </c>
      <c r="E19" s="111">
        <v>154</v>
      </c>
      <c r="F19" s="111">
        <v>0</v>
      </c>
      <c r="G19" s="111">
        <f t="shared" si="1"/>
        <v>0</v>
      </c>
      <c r="H19" s="111">
        <v>377.6</v>
      </c>
      <c r="I19" s="111">
        <v>309.8</v>
      </c>
      <c r="J19" s="111">
        <v>3.0209999999999999</v>
      </c>
      <c r="K19" s="111">
        <v>2.012</v>
      </c>
      <c r="L19" s="112">
        <v>12380.25</v>
      </c>
      <c r="M19" s="112">
        <v>3835.4</v>
      </c>
    </row>
    <row r="20" spans="2:14" s="6" customFormat="1" x14ac:dyDescent="0.25">
      <c r="B20" s="113" t="s">
        <v>16</v>
      </c>
      <c r="C20" s="114">
        <v>353</v>
      </c>
      <c r="D20" s="114">
        <v>169.5</v>
      </c>
      <c r="E20" s="114">
        <v>168.5</v>
      </c>
      <c r="F20" s="114">
        <v>1</v>
      </c>
      <c r="G20" s="114">
        <f t="shared" si="1"/>
        <v>0</v>
      </c>
      <c r="H20" s="115">
        <v>8242.5</v>
      </c>
      <c r="I20" s="115">
        <v>3584.65</v>
      </c>
      <c r="J20" s="114">
        <v>23.35</v>
      </c>
      <c r="K20" s="114">
        <v>21.274000000000001</v>
      </c>
      <c r="L20" s="115">
        <v>5139.8500000000004</v>
      </c>
      <c r="M20" s="115">
        <v>18424.57</v>
      </c>
    </row>
    <row r="21" spans="2:14" x14ac:dyDescent="0.25">
      <c r="B21" s="110" t="s">
        <v>17</v>
      </c>
      <c r="C21" s="111">
        <v>34</v>
      </c>
      <c r="D21" s="111">
        <v>40</v>
      </c>
      <c r="E21" s="111">
        <v>40</v>
      </c>
      <c r="F21" s="111">
        <v>0</v>
      </c>
      <c r="G21" s="111">
        <f t="shared" si="1"/>
        <v>0</v>
      </c>
      <c r="H21" s="111">
        <v>598</v>
      </c>
      <c r="I21" s="111">
        <v>704</v>
      </c>
      <c r="J21" s="111">
        <v>17.588000000000001</v>
      </c>
      <c r="K21" s="111">
        <v>17.600000000000001</v>
      </c>
      <c r="L21" s="112">
        <v>5461.36</v>
      </c>
      <c r="M21" s="112">
        <v>3844.8</v>
      </c>
    </row>
    <row r="22" spans="2:14" s="6" customFormat="1" x14ac:dyDescent="0.25">
      <c r="B22" s="113" t="s">
        <v>18</v>
      </c>
      <c r="C22" s="114">
        <v>23</v>
      </c>
      <c r="D22" s="114">
        <v>23</v>
      </c>
      <c r="E22" s="114">
        <v>23</v>
      </c>
      <c r="F22" s="114">
        <v>0</v>
      </c>
      <c r="G22" s="114">
        <f t="shared" si="1"/>
        <v>0</v>
      </c>
      <c r="H22" s="114">
        <v>34.5</v>
      </c>
      <c r="I22" s="114">
        <v>34.5</v>
      </c>
      <c r="J22" s="114">
        <v>1.5</v>
      </c>
      <c r="K22" s="114">
        <v>1.5</v>
      </c>
      <c r="L22" s="115">
        <v>3900</v>
      </c>
      <c r="M22" s="114">
        <v>134.55000000000001</v>
      </c>
    </row>
    <row r="23" spans="2:14" x14ac:dyDescent="0.25">
      <c r="B23" s="110" t="s">
        <v>19</v>
      </c>
      <c r="C23" s="112">
        <v>1626</v>
      </c>
      <c r="D23" s="112">
        <v>1505.25</v>
      </c>
      <c r="E23" s="112">
        <v>1503.25</v>
      </c>
      <c r="F23" s="111">
        <v>2</v>
      </c>
      <c r="G23" s="111">
        <f t="shared" si="1"/>
        <v>0</v>
      </c>
      <c r="H23" s="112">
        <v>69207</v>
      </c>
      <c r="I23" s="112">
        <v>55947.85</v>
      </c>
      <c r="J23" s="111">
        <v>42.563000000000002</v>
      </c>
      <c r="K23" s="111">
        <v>37.218000000000004</v>
      </c>
      <c r="L23" s="112">
        <v>3253.36</v>
      </c>
      <c r="M23" s="112">
        <v>182018.66</v>
      </c>
    </row>
    <row r="24" spans="2:14" s="6" customFormat="1" x14ac:dyDescent="0.25">
      <c r="B24" s="113" t="s">
        <v>20</v>
      </c>
      <c r="C24" s="114">
        <v>75</v>
      </c>
      <c r="D24" s="114">
        <v>70</v>
      </c>
      <c r="E24" s="114">
        <v>70</v>
      </c>
      <c r="F24" s="114">
        <v>0</v>
      </c>
      <c r="G24" s="114">
        <f t="shared" si="1"/>
        <v>0</v>
      </c>
      <c r="H24" s="115">
        <v>1050</v>
      </c>
      <c r="I24" s="115">
        <v>1050</v>
      </c>
      <c r="J24" s="114">
        <v>14</v>
      </c>
      <c r="K24" s="114">
        <v>15</v>
      </c>
      <c r="L24" s="115">
        <v>4947.43</v>
      </c>
      <c r="M24" s="115">
        <v>5194.8</v>
      </c>
    </row>
    <row r="25" spans="2:14" ht="22.5" x14ac:dyDescent="0.25">
      <c r="B25" s="110" t="s">
        <v>21</v>
      </c>
      <c r="C25" s="111">
        <v>7</v>
      </c>
      <c r="D25" s="111">
        <v>4</v>
      </c>
      <c r="E25" s="111">
        <v>4</v>
      </c>
      <c r="F25" s="111">
        <v>0</v>
      </c>
      <c r="G25" s="111">
        <f t="shared" si="1"/>
        <v>0</v>
      </c>
      <c r="H25" s="111">
        <v>80.5</v>
      </c>
      <c r="I25" s="111">
        <v>97.6</v>
      </c>
      <c r="J25" s="111">
        <v>11.5</v>
      </c>
      <c r="K25" s="111">
        <v>24.4</v>
      </c>
      <c r="L25" s="112">
        <v>31803.53</v>
      </c>
      <c r="M25" s="112">
        <v>3104.03</v>
      </c>
    </row>
    <row r="26" spans="2:14" s="6" customFormat="1" x14ac:dyDescent="0.25">
      <c r="B26" s="113" t="s">
        <v>22</v>
      </c>
      <c r="C26" s="115">
        <v>15964</v>
      </c>
      <c r="D26" s="115">
        <v>20583.3</v>
      </c>
      <c r="E26" s="115">
        <v>20333.3</v>
      </c>
      <c r="F26" s="114">
        <v>250</v>
      </c>
      <c r="G26" s="114">
        <f t="shared" si="1"/>
        <v>0</v>
      </c>
      <c r="H26" s="115">
        <v>32734.69</v>
      </c>
      <c r="I26" s="115">
        <v>44097.11</v>
      </c>
      <c r="J26" s="114">
        <v>2.0510000000000002</v>
      </c>
      <c r="K26" s="114">
        <v>2.169</v>
      </c>
      <c r="L26" s="115">
        <v>49885.61</v>
      </c>
      <c r="M26" s="115">
        <v>2199811.0699999998</v>
      </c>
    </row>
    <row r="27" spans="2:14" x14ac:dyDescent="0.25">
      <c r="B27" s="110" t="s">
        <v>23</v>
      </c>
      <c r="C27" s="112">
        <v>1338</v>
      </c>
      <c r="D27" s="112">
        <v>1474</v>
      </c>
      <c r="E27" s="112">
        <v>1374</v>
      </c>
      <c r="F27" s="111">
        <v>100</v>
      </c>
      <c r="G27" s="111">
        <f t="shared" si="1"/>
        <v>0</v>
      </c>
      <c r="H27" s="112">
        <v>37375.83</v>
      </c>
      <c r="I27" s="112">
        <v>51205.01</v>
      </c>
      <c r="J27" s="111">
        <v>27.934000000000001</v>
      </c>
      <c r="K27" s="111">
        <v>37.267000000000003</v>
      </c>
      <c r="L27" s="112">
        <v>6675.22</v>
      </c>
      <c r="M27" s="112">
        <v>341804.78</v>
      </c>
    </row>
    <row r="28" spans="2:14" s="6" customFormat="1" ht="22.5" x14ac:dyDescent="0.25">
      <c r="B28" s="113" t="s">
        <v>24</v>
      </c>
      <c r="C28" s="114">
        <v>29</v>
      </c>
      <c r="D28" s="114">
        <v>36.799999999999997</v>
      </c>
      <c r="E28" s="114">
        <v>36.799999999999997</v>
      </c>
      <c r="F28" s="114">
        <v>0</v>
      </c>
      <c r="G28" s="114">
        <f t="shared" si="1"/>
        <v>0</v>
      </c>
      <c r="H28" s="115">
        <v>1202</v>
      </c>
      <c r="I28" s="115">
        <v>2339.3000000000002</v>
      </c>
      <c r="J28" s="114">
        <v>41.448</v>
      </c>
      <c r="K28" s="114">
        <v>63.567999999999998</v>
      </c>
      <c r="L28" s="115">
        <v>16409.91</v>
      </c>
      <c r="M28" s="115">
        <v>38387.699999999997</v>
      </c>
    </row>
    <row r="29" spans="2:14" x14ac:dyDescent="0.25">
      <c r="B29" s="110" t="s">
        <v>25</v>
      </c>
      <c r="C29" s="111">
        <v>22</v>
      </c>
      <c r="D29" s="111">
        <v>23</v>
      </c>
      <c r="E29" s="111">
        <v>23</v>
      </c>
      <c r="F29" s="111">
        <v>0</v>
      </c>
      <c r="G29" s="111">
        <f t="shared" si="1"/>
        <v>0</v>
      </c>
      <c r="H29" s="111">
        <v>175.5</v>
      </c>
      <c r="I29" s="111">
        <v>194.6</v>
      </c>
      <c r="J29" s="111">
        <v>7.9770000000000003</v>
      </c>
      <c r="K29" s="111">
        <v>8.4610000000000003</v>
      </c>
      <c r="L29" s="112">
        <v>11358.04</v>
      </c>
      <c r="M29" s="112">
        <v>2210.2800000000002</v>
      </c>
    </row>
    <row r="30" spans="2:14" s="6" customFormat="1" x14ac:dyDescent="0.25">
      <c r="B30" s="113" t="s">
        <v>26</v>
      </c>
      <c r="C30" s="114">
        <v>170</v>
      </c>
      <c r="D30" s="114">
        <v>167.85</v>
      </c>
      <c r="E30" s="114">
        <v>164.85</v>
      </c>
      <c r="F30" s="114">
        <v>3</v>
      </c>
      <c r="G30" s="114">
        <f t="shared" si="1"/>
        <v>0</v>
      </c>
      <c r="H30" s="115">
        <v>1183</v>
      </c>
      <c r="I30" s="115">
        <v>1132.1400000000001</v>
      </c>
      <c r="J30" s="114">
        <v>6.9589999999999996</v>
      </c>
      <c r="K30" s="114">
        <v>6.8680000000000003</v>
      </c>
      <c r="L30" s="115">
        <v>7057.44</v>
      </c>
      <c r="M30" s="115">
        <v>7990.01</v>
      </c>
    </row>
    <row r="31" spans="2:14" x14ac:dyDescent="0.25">
      <c r="B31" s="110" t="s">
        <v>27</v>
      </c>
      <c r="C31" s="111">
        <v>74</v>
      </c>
      <c r="D31" s="111">
        <v>114.2</v>
      </c>
      <c r="E31" s="111">
        <v>114.2</v>
      </c>
      <c r="F31" s="111">
        <v>0</v>
      </c>
      <c r="G31" s="111">
        <f t="shared" si="1"/>
        <v>0</v>
      </c>
      <c r="H31" s="112">
        <v>2582.1999999999998</v>
      </c>
      <c r="I31" s="112">
        <v>4083.53</v>
      </c>
      <c r="J31" s="111">
        <v>34.895000000000003</v>
      </c>
      <c r="K31" s="111">
        <v>35.758000000000003</v>
      </c>
      <c r="L31" s="112">
        <v>2210.35</v>
      </c>
      <c r="M31" s="112">
        <v>9026.02</v>
      </c>
    </row>
    <row r="32" spans="2:14" s="6" customFormat="1" x14ac:dyDescent="0.25">
      <c r="B32" s="113" t="s">
        <v>28</v>
      </c>
      <c r="C32" s="114">
        <v>46.5</v>
      </c>
      <c r="D32" s="114">
        <v>54.25</v>
      </c>
      <c r="E32" s="114">
        <v>54.25</v>
      </c>
      <c r="F32" s="114">
        <v>0</v>
      </c>
      <c r="G32" s="114">
        <f t="shared" si="1"/>
        <v>0</v>
      </c>
      <c r="H32" s="115">
        <v>1622.25</v>
      </c>
      <c r="I32" s="115">
        <v>1917.82</v>
      </c>
      <c r="J32" s="114">
        <v>34.887</v>
      </c>
      <c r="K32" s="114">
        <v>35.351999999999997</v>
      </c>
      <c r="L32" s="115">
        <v>6034.15</v>
      </c>
      <c r="M32" s="115">
        <v>11572.4</v>
      </c>
      <c r="N32" s="30"/>
    </row>
    <row r="33" spans="2:14" x14ac:dyDescent="0.25">
      <c r="B33" s="110" t="s">
        <v>29</v>
      </c>
      <c r="C33" s="111">
        <v>29</v>
      </c>
      <c r="D33" s="111">
        <v>43</v>
      </c>
      <c r="E33" s="111">
        <v>43</v>
      </c>
      <c r="F33" s="111">
        <v>0</v>
      </c>
      <c r="G33" s="111">
        <f t="shared" si="1"/>
        <v>0</v>
      </c>
      <c r="H33" s="111">
        <v>227</v>
      </c>
      <c r="I33" s="111">
        <v>377.38</v>
      </c>
      <c r="J33" s="111">
        <v>7.8280000000000003</v>
      </c>
      <c r="K33" s="111">
        <v>8.7759999999999998</v>
      </c>
      <c r="L33" s="112">
        <v>10380</v>
      </c>
      <c r="M33" s="112">
        <v>3917.2</v>
      </c>
      <c r="N33" s="39"/>
    </row>
    <row r="34" spans="2:14" s="6" customFormat="1" x14ac:dyDescent="0.25">
      <c r="B34" s="113" t="s">
        <v>30</v>
      </c>
      <c r="C34" s="115">
        <v>4105</v>
      </c>
      <c r="D34" s="115">
        <v>3876.5</v>
      </c>
      <c r="E34" s="115">
        <v>3876.5</v>
      </c>
      <c r="F34" s="114">
        <v>0</v>
      </c>
      <c r="G34" s="114">
        <f t="shared" si="1"/>
        <v>0</v>
      </c>
      <c r="H34" s="115">
        <v>60161</v>
      </c>
      <c r="I34" s="115">
        <v>56029.599999999999</v>
      </c>
      <c r="J34" s="114">
        <v>14.656000000000001</v>
      </c>
      <c r="K34" s="114">
        <v>14.454000000000001</v>
      </c>
      <c r="L34" s="115">
        <v>2094</v>
      </c>
      <c r="M34" s="115">
        <v>117325.73</v>
      </c>
      <c r="N34" s="30"/>
    </row>
    <row r="35" spans="2:14" x14ac:dyDescent="0.25">
      <c r="B35" s="110" t="s">
        <v>31</v>
      </c>
      <c r="C35" s="111">
        <v>13</v>
      </c>
      <c r="D35" s="111">
        <v>13.5</v>
      </c>
      <c r="E35" s="111">
        <v>12</v>
      </c>
      <c r="F35" s="111">
        <v>1.5</v>
      </c>
      <c r="G35" s="111">
        <f t="shared" si="1"/>
        <v>0</v>
      </c>
      <c r="H35" s="111">
        <v>88</v>
      </c>
      <c r="I35" s="111">
        <v>74.7</v>
      </c>
      <c r="J35" s="111">
        <v>6.7690000000000001</v>
      </c>
      <c r="K35" s="111">
        <v>6.2249999999999996</v>
      </c>
      <c r="L35" s="112">
        <v>6357.36</v>
      </c>
      <c r="M35" s="111">
        <v>474.9</v>
      </c>
      <c r="N35" s="39"/>
    </row>
    <row r="36" spans="2:14" s="6" customFormat="1" x14ac:dyDescent="0.25">
      <c r="B36" s="113" t="s">
        <v>32</v>
      </c>
      <c r="C36" s="114">
        <v>17</v>
      </c>
      <c r="D36" s="116"/>
      <c r="E36" s="116"/>
      <c r="F36" s="116"/>
      <c r="G36" s="114">
        <f t="shared" si="1"/>
        <v>0</v>
      </c>
      <c r="H36" s="114">
        <v>155</v>
      </c>
      <c r="I36" s="116"/>
      <c r="J36" s="114">
        <v>9.1180000000000003</v>
      </c>
      <c r="K36" s="116"/>
      <c r="L36" s="116"/>
      <c r="M36" s="116"/>
      <c r="N36" s="30"/>
    </row>
    <row r="37" spans="2:14" x14ac:dyDescent="0.25">
      <c r="B37" s="110" t="s">
        <v>33</v>
      </c>
      <c r="C37" s="112">
        <v>3138</v>
      </c>
      <c r="D37" s="112">
        <v>1604</v>
      </c>
      <c r="E37" s="112">
        <v>1604</v>
      </c>
      <c r="F37" s="111">
        <v>0</v>
      </c>
      <c r="G37" s="111">
        <f t="shared" si="1"/>
        <v>0</v>
      </c>
      <c r="H37" s="112">
        <v>6942.55</v>
      </c>
      <c r="I37" s="112">
        <v>2961.84</v>
      </c>
      <c r="J37" s="111">
        <v>2.2120000000000002</v>
      </c>
      <c r="K37" s="111">
        <v>1.847</v>
      </c>
      <c r="L37" s="112">
        <v>10871.28</v>
      </c>
      <c r="M37" s="112">
        <v>32199</v>
      </c>
      <c r="N37" s="39"/>
    </row>
    <row r="38" spans="2:14" s="6" customFormat="1" x14ac:dyDescent="0.25">
      <c r="B38" s="113" t="s">
        <v>34</v>
      </c>
      <c r="C38" s="114">
        <v>29</v>
      </c>
      <c r="D38" s="114">
        <v>29</v>
      </c>
      <c r="E38" s="114">
        <v>29</v>
      </c>
      <c r="F38" s="114">
        <v>0</v>
      </c>
      <c r="G38" s="114">
        <f t="shared" si="1"/>
        <v>0</v>
      </c>
      <c r="H38" s="114">
        <v>574</v>
      </c>
      <c r="I38" s="114">
        <v>563.5</v>
      </c>
      <c r="J38" s="114">
        <v>19.792999999999999</v>
      </c>
      <c r="K38" s="114">
        <v>19.431000000000001</v>
      </c>
      <c r="L38" s="115">
        <v>3759.54</v>
      </c>
      <c r="M38" s="115">
        <v>2118.5</v>
      </c>
      <c r="N38" s="30"/>
    </row>
    <row r="39" spans="2:14" x14ac:dyDescent="0.25">
      <c r="B39" s="110" t="s">
        <v>35</v>
      </c>
      <c r="C39" s="111">
        <v>264</v>
      </c>
      <c r="D39" s="111">
        <v>239.5</v>
      </c>
      <c r="E39" s="111">
        <v>239.5</v>
      </c>
      <c r="F39" s="111">
        <v>0</v>
      </c>
      <c r="G39" s="111">
        <f t="shared" si="1"/>
        <v>0</v>
      </c>
      <c r="H39" s="112">
        <v>8662</v>
      </c>
      <c r="I39" s="112">
        <v>7796.48</v>
      </c>
      <c r="J39" s="111">
        <v>32.811</v>
      </c>
      <c r="K39" s="111">
        <v>32.552999999999997</v>
      </c>
      <c r="L39" s="112">
        <v>2940.56</v>
      </c>
      <c r="M39" s="112">
        <v>22926</v>
      </c>
      <c r="N39" s="39"/>
    </row>
    <row r="40" spans="2:14" s="6" customFormat="1" x14ac:dyDescent="0.25">
      <c r="B40" s="113" t="s">
        <v>36</v>
      </c>
      <c r="C40" s="114">
        <v>4</v>
      </c>
      <c r="D40" s="114">
        <v>2.5</v>
      </c>
      <c r="E40" s="114">
        <v>2.5</v>
      </c>
      <c r="F40" s="114">
        <v>0</v>
      </c>
      <c r="G40" s="114">
        <f t="shared" si="1"/>
        <v>0</v>
      </c>
      <c r="H40" s="114">
        <v>16</v>
      </c>
      <c r="I40" s="114">
        <v>9.5</v>
      </c>
      <c r="J40" s="114">
        <v>4</v>
      </c>
      <c r="K40" s="114">
        <v>3.8</v>
      </c>
      <c r="L40" s="115">
        <v>9490</v>
      </c>
      <c r="M40" s="114">
        <v>90.16</v>
      </c>
      <c r="N40" s="30"/>
    </row>
    <row r="41" spans="2:14" ht="22.5" x14ac:dyDescent="0.25">
      <c r="B41" s="110" t="s">
        <v>37</v>
      </c>
      <c r="C41" s="111">
        <v>584</v>
      </c>
      <c r="D41" s="111">
        <v>751</v>
      </c>
      <c r="E41" s="111">
        <v>751</v>
      </c>
      <c r="F41" s="111">
        <v>0</v>
      </c>
      <c r="G41" s="111">
        <f t="shared" si="1"/>
        <v>0</v>
      </c>
      <c r="H41" s="112">
        <v>23241.5</v>
      </c>
      <c r="I41" s="112">
        <v>32546.720000000001</v>
      </c>
      <c r="J41" s="111">
        <v>39.796999999999997</v>
      </c>
      <c r="K41" s="111">
        <v>43.338000000000001</v>
      </c>
      <c r="L41" s="111">
        <v>610.32000000000005</v>
      </c>
      <c r="M41" s="112">
        <v>19863.849999999999</v>
      </c>
      <c r="N41" s="7"/>
    </row>
    <row r="42" spans="2:14" s="6" customFormat="1" x14ac:dyDescent="0.25">
      <c r="B42" s="113" t="s">
        <v>38</v>
      </c>
      <c r="C42" s="115">
        <v>15093</v>
      </c>
      <c r="D42" s="115">
        <v>14592.5</v>
      </c>
      <c r="E42" s="115">
        <v>14592.5</v>
      </c>
      <c r="F42" s="114">
        <v>0</v>
      </c>
      <c r="G42" s="114">
        <f t="shared" si="1"/>
        <v>0</v>
      </c>
      <c r="H42" s="115">
        <v>54241.45</v>
      </c>
      <c r="I42" s="115">
        <v>59069.46</v>
      </c>
      <c r="J42" s="114">
        <v>3.5939999999999999</v>
      </c>
      <c r="K42" s="114">
        <v>4.048</v>
      </c>
      <c r="L42" s="115">
        <v>3736.14</v>
      </c>
      <c r="M42" s="115">
        <v>220691.88</v>
      </c>
      <c r="N42" s="30"/>
    </row>
    <row r="43" spans="2:14" x14ac:dyDescent="0.25">
      <c r="B43" s="110" t="s">
        <v>39</v>
      </c>
      <c r="C43" s="111">
        <v>2</v>
      </c>
      <c r="D43" s="111">
        <v>2</v>
      </c>
      <c r="E43" s="111">
        <v>2</v>
      </c>
      <c r="F43" s="111">
        <v>0</v>
      </c>
      <c r="G43" s="111">
        <f t="shared" si="1"/>
        <v>0</v>
      </c>
      <c r="H43" s="111">
        <v>6</v>
      </c>
      <c r="I43" s="111">
        <v>6</v>
      </c>
      <c r="J43" s="111">
        <v>3</v>
      </c>
      <c r="K43" s="111">
        <v>3</v>
      </c>
      <c r="L43" s="112">
        <v>10000</v>
      </c>
      <c r="M43" s="111">
        <v>60</v>
      </c>
      <c r="N43" s="7"/>
    </row>
    <row r="44" spans="2:14" s="6" customFormat="1" x14ac:dyDescent="0.25">
      <c r="B44" s="113" t="s">
        <v>40</v>
      </c>
      <c r="C44" s="114">
        <v>30</v>
      </c>
      <c r="D44" s="116"/>
      <c r="E44" s="116"/>
      <c r="F44" s="116"/>
      <c r="G44" s="114">
        <f t="shared" si="1"/>
        <v>0</v>
      </c>
      <c r="H44" s="114">
        <v>930</v>
      </c>
      <c r="I44" s="116"/>
      <c r="J44" s="114">
        <v>31</v>
      </c>
      <c r="K44" s="116"/>
      <c r="L44" s="116"/>
      <c r="M44" s="116"/>
      <c r="N44" s="30"/>
    </row>
    <row r="45" spans="2:14" x14ac:dyDescent="0.25">
      <c r="B45" s="110" t="s">
        <v>41</v>
      </c>
      <c r="C45" s="111">
        <v>8</v>
      </c>
      <c r="D45" s="111">
        <v>9</v>
      </c>
      <c r="E45" s="111">
        <v>9</v>
      </c>
      <c r="F45" s="111">
        <v>0</v>
      </c>
      <c r="G45" s="111">
        <f t="shared" si="1"/>
        <v>0</v>
      </c>
      <c r="H45" s="111">
        <v>72</v>
      </c>
      <c r="I45" s="111">
        <v>76.5</v>
      </c>
      <c r="J45" s="111">
        <v>9</v>
      </c>
      <c r="K45" s="111">
        <v>8.5</v>
      </c>
      <c r="L45" s="112">
        <v>8000</v>
      </c>
      <c r="M45" s="111">
        <v>612</v>
      </c>
      <c r="N45" s="7"/>
    </row>
    <row r="46" spans="2:14" s="6" customFormat="1" x14ac:dyDescent="0.25">
      <c r="B46" s="113" t="s">
        <v>42</v>
      </c>
      <c r="C46" s="114">
        <v>124</v>
      </c>
      <c r="D46" s="114">
        <v>102.7</v>
      </c>
      <c r="E46" s="114">
        <v>102.7</v>
      </c>
      <c r="F46" s="114">
        <v>0</v>
      </c>
      <c r="G46" s="114">
        <f t="shared" si="1"/>
        <v>0</v>
      </c>
      <c r="H46" s="115">
        <v>12115.5</v>
      </c>
      <c r="I46" s="115">
        <v>11175.12</v>
      </c>
      <c r="J46" s="114">
        <v>97.706000000000003</v>
      </c>
      <c r="K46" s="114">
        <v>108.813</v>
      </c>
      <c r="L46" s="115">
        <v>5205.5600000000004</v>
      </c>
      <c r="M46" s="115">
        <v>58172.77</v>
      </c>
      <c r="N46" s="30"/>
    </row>
    <row r="47" spans="2:14" x14ac:dyDescent="0.25">
      <c r="B47" s="110" t="s">
        <v>43</v>
      </c>
      <c r="C47" s="111">
        <v>6</v>
      </c>
      <c r="D47" s="111">
        <v>4</v>
      </c>
      <c r="E47" s="111">
        <v>4</v>
      </c>
      <c r="F47" s="111">
        <v>0</v>
      </c>
      <c r="G47" s="111">
        <f t="shared" si="1"/>
        <v>0</v>
      </c>
      <c r="H47" s="111">
        <v>42</v>
      </c>
      <c r="I47" s="111">
        <v>30</v>
      </c>
      <c r="J47" s="111">
        <v>7</v>
      </c>
      <c r="K47" s="111">
        <v>7.5</v>
      </c>
      <c r="L47" s="112">
        <v>8156.4</v>
      </c>
      <c r="M47" s="111">
        <v>244.69</v>
      </c>
      <c r="N47" s="39"/>
    </row>
    <row r="48" spans="2:14" s="6" customFormat="1" x14ac:dyDescent="0.25">
      <c r="B48" s="113" t="s">
        <v>44</v>
      </c>
      <c r="C48" s="114">
        <v>12</v>
      </c>
      <c r="D48" s="114">
        <v>21</v>
      </c>
      <c r="E48" s="114">
        <v>21</v>
      </c>
      <c r="F48" s="114">
        <v>0</v>
      </c>
      <c r="G48" s="114">
        <f t="shared" si="1"/>
        <v>0</v>
      </c>
      <c r="H48" s="114">
        <v>96</v>
      </c>
      <c r="I48" s="114">
        <v>180</v>
      </c>
      <c r="J48" s="114">
        <v>8</v>
      </c>
      <c r="K48" s="114">
        <v>8.5709999999999997</v>
      </c>
      <c r="L48" s="115">
        <v>7297.5</v>
      </c>
      <c r="M48" s="115">
        <v>1313.55</v>
      </c>
    </row>
    <row r="49" spans="2:15" x14ac:dyDescent="0.25">
      <c r="B49" s="110" t="s">
        <v>45</v>
      </c>
      <c r="C49" s="111">
        <v>202</v>
      </c>
      <c r="D49" s="111">
        <v>283</v>
      </c>
      <c r="E49" s="111">
        <v>283</v>
      </c>
      <c r="F49" s="111">
        <v>0</v>
      </c>
      <c r="G49" s="111">
        <f t="shared" si="1"/>
        <v>0</v>
      </c>
      <c r="H49" s="112">
        <v>7087</v>
      </c>
      <c r="I49" s="112">
        <v>9187.2000000000007</v>
      </c>
      <c r="J49" s="111">
        <v>35.084000000000003</v>
      </c>
      <c r="K49" s="111">
        <v>32.463999999999999</v>
      </c>
      <c r="L49" s="112">
        <v>7799.66</v>
      </c>
      <c r="M49" s="112">
        <v>71657.070000000007</v>
      </c>
    </row>
    <row r="50" spans="2:15" s="6" customFormat="1" ht="33.75" x14ac:dyDescent="0.25">
      <c r="B50" s="113" t="s">
        <v>46</v>
      </c>
      <c r="C50" s="114">
        <v>192</v>
      </c>
      <c r="D50" s="114">
        <v>219</v>
      </c>
      <c r="E50" s="114">
        <v>219</v>
      </c>
      <c r="F50" s="114">
        <v>0</v>
      </c>
      <c r="G50" s="114">
        <f t="shared" si="1"/>
        <v>0</v>
      </c>
      <c r="H50" s="115">
        <v>5617</v>
      </c>
      <c r="I50" s="115">
        <v>6652</v>
      </c>
      <c r="J50" s="114">
        <v>29.254999999999999</v>
      </c>
      <c r="K50" s="114">
        <v>30.373999999999999</v>
      </c>
      <c r="L50" s="114">
        <v>453.28</v>
      </c>
      <c r="M50" s="115">
        <v>3015.25</v>
      </c>
    </row>
    <row r="51" spans="2:15" x14ac:dyDescent="0.25">
      <c r="B51" s="110" t="s">
        <v>47</v>
      </c>
      <c r="C51" s="111">
        <v>458</v>
      </c>
      <c r="D51" s="111">
        <v>144</v>
      </c>
      <c r="E51" s="111">
        <v>144</v>
      </c>
      <c r="F51" s="111">
        <v>0</v>
      </c>
      <c r="G51" s="111">
        <f t="shared" si="1"/>
        <v>0</v>
      </c>
      <c r="H51" s="112">
        <v>1556.9</v>
      </c>
      <c r="I51" s="111">
        <v>250.7</v>
      </c>
      <c r="J51" s="111">
        <v>3.399</v>
      </c>
      <c r="K51" s="111">
        <v>1.7410000000000001</v>
      </c>
      <c r="L51" s="112">
        <v>2855.15</v>
      </c>
      <c r="M51" s="111">
        <v>715.79</v>
      </c>
    </row>
    <row r="52" spans="2:15" s="6" customFormat="1" x14ac:dyDescent="0.25">
      <c r="B52" s="113" t="s">
        <v>48</v>
      </c>
      <c r="C52" s="115">
        <v>7200</v>
      </c>
      <c r="D52" s="115">
        <v>1900</v>
      </c>
      <c r="E52" s="115">
        <v>1900</v>
      </c>
      <c r="F52" s="114">
        <v>0</v>
      </c>
      <c r="G52" s="114">
        <f t="shared" si="1"/>
        <v>0</v>
      </c>
      <c r="H52" s="115">
        <v>15840</v>
      </c>
      <c r="I52" s="115">
        <v>4070</v>
      </c>
      <c r="J52" s="114">
        <v>2.2000000000000002</v>
      </c>
      <c r="K52" s="114">
        <v>2.1419999999999999</v>
      </c>
      <c r="L52" s="115">
        <v>7100</v>
      </c>
      <c r="M52" s="115">
        <v>28897</v>
      </c>
    </row>
    <row r="53" spans="2:15" ht="22.5" x14ac:dyDescent="0.25">
      <c r="B53" s="110" t="s">
        <v>49</v>
      </c>
      <c r="C53" s="112">
        <v>2335</v>
      </c>
      <c r="D53" s="112">
        <v>2038.24</v>
      </c>
      <c r="E53" s="112">
        <v>2038.24</v>
      </c>
      <c r="F53" s="111">
        <v>0</v>
      </c>
      <c r="G53" s="111">
        <f t="shared" si="1"/>
        <v>0</v>
      </c>
      <c r="H53" s="112">
        <v>259652.01</v>
      </c>
      <c r="I53" s="112">
        <v>294582.2</v>
      </c>
      <c r="J53" s="111">
        <v>111.2</v>
      </c>
      <c r="K53" s="111">
        <v>144.52799999999999</v>
      </c>
      <c r="L53" s="112">
        <v>8512.68</v>
      </c>
      <c r="M53" s="112">
        <v>2507683.75</v>
      </c>
    </row>
    <row r="54" spans="2:15" s="6" customFormat="1" x14ac:dyDescent="0.25">
      <c r="B54" s="113" t="s">
        <v>50</v>
      </c>
      <c r="C54" s="114">
        <v>300</v>
      </c>
      <c r="D54" s="114">
        <v>188</v>
      </c>
      <c r="E54" s="114">
        <v>188</v>
      </c>
      <c r="F54" s="114">
        <v>0</v>
      </c>
      <c r="G54" s="114">
        <f t="shared" si="1"/>
        <v>0</v>
      </c>
      <c r="H54" s="115">
        <v>6344</v>
      </c>
      <c r="I54" s="115">
        <v>4138.3</v>
      </c>
      <c r="J54" s="114">
        <v>21.146999999999998</v>
      </c>
      <c r="K54" s="114">
        <v>22.012</v>
      </c>
      <c r="L54" s="115">
        <v>5333.41</v>
      </c>
      <c r="M54" s="115">
        <v>22071.25</v>
      </c>
    </row>
    <row r="55" spans="2:15" x14ac:dyDescent="0.25">
      <c r="B55" s="110" t="s">
        <v>51</v>
      </c>
      <c r="C55" s="111">
        <v>2</v>
      </c>
      <c r="D55" s="111">
        <v>3</v>
      </c>
      <c r="E55" s="111">
        <v>3</v>
      </c>
      <c r="F55" s="111">
        <v>0</v>
      </c>
      <c r="G55" s="111">
        <f t="shared" si="1"/>
        <v>0</v>
      </c>
      <c r="H55" s="111">
        <v>3.5</v>
      </c>
      <c r="I55" s="111">
        <v>9</v>
      </c>
      <c r="J55" s="111">
        <v>1.75</v>
      </c>
      <c r="K55" s="111">
        <v>3</v>
      </c>
      <c r="L55" s="112">
        <v>10000</v>
      </c>
      <c r="M55" s="111">
        <v>90</v>
      </c>
    </row>
    <row r="56" spans="2:15" s="6" customFormat="1" x14ac:dyDescent="0.25">
      <c r="B56" s="113" t="s">
        <v>52</v>
      </c>
      <c r="C56" s="114">
        <v>30</v>
      </c>
      <c r="D56" s="114">
        <v>28</v>
      </c>
      <c r="E56" s="114">
        <v>28</v>
      </c>
      <c r="F56" s="114">
        <v>0</v>
      </c>
      <c r="G56" s="114">
        <f t="shared" si="1"/>
        <v>0</v>
      </c>
      <c r="H56" s="114">
        <v>48</v>
      </c>
      <c r="I56" s="114">
        <v>78.400000000000006</v>
      </c>
      <c r="J56" s="114">
        <v>1.6</v>
      </c>
      <c r="K56" s="114">
        <v>2.8</v>
      </c>
      <c r="L56" s="115">
        <v>3278.57</v>
      </c>
      <c r="M56" s="114">
        <v>257.04000000000002</v>
      </c>
    </row>
    <row r="57" spans="2:15" x14ac:dyDescent="0.25">
      <c r="B57" s="110" t="s">
        <v>53</v>
      </c>
      <c r="C57" s="111">
        <v>15.5</v>
      </c>
      <c r="D57" s="111">
        <v>17.5</v>
      </c>
      <c r="E57" s="111">
        <v>17.5</v>
      </c>
      <c r="F57" s="111">
        <v>0</v>
      </c>
      <c r="G57" s="111">
        <f t="shared" si="1"/>
        <v>0</v>
      </c>
      <c r="H57" s="111">
        <v>198.3</v>
      </c>
      <c r="I57" s="111">
        <v>207.59</v>
      </c>
      <c r="J57" s="111">
        <v>12.794</v>
      </c>
      <c r="K57" s="111">
        <v>11.862</v>
      </c>
      <c r="L57" s="112">
        <v>3123.11</v>
      </c>
      <c r="M57" s="111">
        <v>648.33000000000004</v>
      </c>
    </row>
    <row r="58" spans="2:15" s="6" customFormat="1" ht="22.5" x14ac:dyDescent="0.25">
      <c r="B58" s="113" t="s">
        <v>54</v>
      </c>
      <c r="C58" s="114">
        <v>49</v>
      </c>
      <c r="D58" s="114">
        <v>37.4</v>
      </c>
      <c r="E58" s="114">
        <v>37.4</v>
      </c>
      <c r="F58" s="114">
        <v>0</v>
      </c>
      <c r="G58" s="114">
        <f t="shared" si="1"/>
        <v>0</v>
      </c>
      <c r="H58" s="114">
        <v>481</v>
      </c>
      <c r="I58" s="114">
        <v>381.3</v>
      </c>
      <c r="J58" s="114">
        <v>9.8160000000000007</v>
      </c>
      <c r="K58" s="114">
        <v>10.195</v>
      </c>
      <c r="L58" s="115">
        <v>9671.39</v>
      </c>
      <c r="M58" s="115">
        <v>3687.7</v>
      </c>
    </row>
    <row r="59" spans="2:15" x14ac:dyDescent="0.25">
      <c r="B59" s="105" t="s">
        <v>55</v>
      </c>
      <c r="C59" s="103">
        <v>55125</v>
      </c>
      <c r="D59" s="103">
        <v>51432.49</v>
      </c>
      <c r="E59" s="103">
        <v>51072.49</v>
      </c>
      <c r="F59" s="104">
        <v>360</v>
      </c>
      <c r="G59" s="104">
        <f>SUM(G11:G58)</f>
        <v>0</v>
      </c>
      <c r="H59" s="103">
        <v>636798.63</v>
      </c>
      <c r="I59" s="103">
        <v>671925.32</v>
      </c>
      <c r="J59" s="104"/>
      <c r="K59" s="104"/>
      <c r="L59" s="104"/>
      <c r="M59" s="103">
        <v>5972875.7400000002</v>
      </c>
    </row>
    <row r="60" spans="2:15" x14ac:dyDescent="0.25">
      <c r="B60" s="8"/>
      <c r="C60" s="9"/>
      <c r="D60" s="9"/>
      <c r="E60" s="9"/>
      <c r="F60" s="9"/>
      <c r="G60" s="9"/>
      <c r="H60" s="9"/>
      <c r="I60" s="9"/>
      <c r="J60" s="10"/>
      <c r="K60" s="10"/>
      <c r="L60" s="10"/>
      <c r="M60" s="9"/>
    </row>
    <row r="61" spans="2:15" ht="15.75" thickBot="1" x14ac:dyDescent="0.3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</row>
    <row r="62" spans="2:15" x14ac:dyDescent="0.25">
      <c r="B62" s="233" t="s">
        <v>76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5"/>
    </row>
    <row r="63" spans="2:15" ht="45" x14ac:dyDescent="0.25">
      <c r="B63" s="208" t="s">
        <v>4</v>
      </c>
      <c r="C63" s="205" t="s">
        <v>143</v>
      </c>
      <c r="D63" s="205" t="s">
        <v>144</v>
      </c>
      <c r="E63" s="205" t="s">
        <v>64</v>
      </c>
      <c r="F63" s="205" t="s">
        <v>65</v>
      </c>
      <c r="G63" s="207" t="s">
        <v>75</v>
      </c>
      <c r="H63" s="205" t="s">
        <v>67</v>
      </c>
      <c r="I63" s="205" t="s">
        <v>68</v>
      </c>
      <c r="J63" s="205" t="s">
        <v>69</v>
      </c>
      <c r="K63" s="205" t="s">
        <v>70</v>
      </c>
      <c r="L63" s="205" t="s">
        <v>71</v>
      </c>
      <c r="M63" s="206" t="s">
        <v>72</v>
      </c>
      <c r="N63" s="39"/>
      <c r="O63" s="39"/>
    </row>
    <row r="64" spans="2:15" x14ac:dyDescent="0.25">
      <c r="B64" s="110" t="s">
        <v>56</v>
      </c>
      <c r="C64" s="111">
        <v>1.5</v>
      </c>
      <c r="D64" s="111">
        <v>1.5</v>
      </c>
      <c r="E64" s="111">
        <v>1.5</v>
      </c>
      <c r="F64" s="111">
        <v>0</v>
      </c>
      <c r="G64" s="111">
        <f>D64-E64-F64</f>
        <v>0</v>
      </c>
      <c r="H64" s="111">
        <v>1.73</v>
      </c>
      <c r="I64" s="111">
        <v>1.5</v>
      </c>
      <c r="J64" s="111">
        <v>1.153</v>
      </c>
      <c r="K64" s="111">
        <v>1</v>
      </c>
      <c r="L64" s="112">
        <v>9000</v>
      </c>
      <c r="M64" s="111">
        <v>13.5</v>
      </c>
      <c r="N64" s="39"/>
      <c r="O64" s="39"/>
    </row>
    <row r="65" spans="2:15" s="6" customFormat="1" ht="33.75" x14ac:dyDescent="0.25">
      <c r="B65" s="113" t="s">
        <v>10</v>
      </c>
      <c r="C65" s="115">
        <v>9340</v>
      </c>
      <c r="D65" s="115">
        <v>6233</v>
      </c>
      <c r="E65" s="115">
        <v>4592.5</v>
      </c>
      <c r="F65" s="115">
        <v>1640.5</v>
      </c>
      <c r="G65" s="114">
        <f t="shared" ref="G65:G78" si="2">D65-E65-F65</f>
        <v>0</v>
      </c>
      <c r="H65" s="115">
        <v>110475</v>
      </c>
      <c r="I65" s="115">
        <v>54377.99</v>
      </c>
      <c r="J65" s="114">
        <v>11.827999999999999</v>
      </c>
      <c r="K65" s="114">
        <v>11.840999999999999</v>
      </c>
      <c r="L65" s="114">
        <v>477.3</v>
      </c>
      <c r="M65" s="115">
        <v>25954.47</v>
      </c>
      <c r="N65" s="30"/>
      <c r="O65" s="30"/>
    </row>
    <row r="66" spans="2:15" x14ac:dyDescent="0.25">
      <c r="B66" s="110" t="s">
        <v>11</v>
      </c>
      <c r="C66" s="112">
        <v>1000</v>
      </c>
      <c r="D66" s="112">
        <v>1000</v>
      </c>
      <c r="E66" s="111">
        <v>835</v>
      </c>
      <c r="F66" s="111">
        <v>165</v>
      </c>
      <c r="G66" s="111">
        <f t="shared" si="2"/>
        <v>0</v>
      </c>
      <c r="H66" s="111">
        <v>750</v>
      </c>
      <c r="I66" s="111">
        <v>709.75</v>
      </c>
      <c r="J66" s="111">
        <v>0.75</v>
      </c>
      <c r="K66" s="111">
        <v>0.85</v>
      </c>
      <c r="L66" s="112">
        <v>3545.09</v>
      </c>
      <c r="M66" s="112">
        <v>2516.13</v>
      </c>
      <c r="N66" s="30"/>
      <c r="O66" s="39"/>
    </row>
    <row r="67" spans="2:15" s="6" customFormat="1" x14ac:dyDescent="0.25">
      <c r="B67" s="113" t="s">
        <v>15</v>
      </c>
      <c r="C67" s="115">
        <v>3394</v>
      </c>
      <c r="D67" s="115">
        <v>2458</v>
      </c>
      <c r="E67" s="115">
        <v>2458</v>
      </c>
      <c r="F67" s="114">
        <v>0</v>
      </c>
      <c r="G67" s="114">
        <f t="shared" si="2"/>
        <v>0</v>
      </c>
      <c r="H67" s="115">
        <v>3741.1</v>
      </c>
      <c r="I67" s="115">
        <v>2237.36</v>
      </c>
      <c r="J67" s="114">
        <v>1.1020000000000001</v>
      </c>
      <c r="K67" s="114">
        <v>0.91</v>
      </c>
      <c r="L67" s="115">
        <v>11377.66</v>
      </c>
      <c r="M67" s="115">
        <v>25455.91</v>
      </c>
      <c r="N67" s="30"/>
      <c r="O67" s="30"/>
    </row>
    <row r="68" spans="2:15" ht="33.75" x14ac:dyDescent="0.25">
      <c r="B68" s="110" t="s">
        <v>57</v>
      </c>
      <c r="C68" s="111">
        <v>352</v>
      </c>
      <c r="D68" s="112">
        <v>2284</v>
      </c>
      <c r="E68" s="112">
        <v>2284</v>
      </c>
      <c r="F68" s="111">
        <v>0</v>
      </c>
      <c r="G68" s="111">
        <f t="shared" si="2"/>
        <v>0</v>
      </c>
      <c r="H68" s="111">
        <v>137.69999999999999</v>
      </c>
      <c r="I68" s="111">
        <v>812.84</v>
      </c>
      <c r="J68" s="111">
        <v>0.39100000000000001</v>
      </c>
      <c r="K68" s="111">
        <v>0.35599999999999998</v>
      </c>
      <c r="L68" s="112">
        <v>25002.32</v>
      </c>
      <c r="M68" s="112">
        <v>20322.89</v>
      </c>
      <c r="N68" s="30"/>
      <c r="O68" s="30"/>
    </row>
    <row r="69" spans="2:15" s="6" customFormat="1" x14ac:dyDescent="0.25">
      <c r="B69" s="113" t="s">
        <v>18</v>
      </c>
      <c r="C69" s="115">
        <v>8500</v>
      </c>
      <c r="D69" s="115">
        <v>14800</v>
      </c>
      <c r="E69" s="115">
        <v>11914</v>
      </c>
      <c r="F69" s="115">
        <v>2886</v>
      </c>
      <c r="G69" s="114">
        <f t="shared" si="2"/>
        <v>0</v>
      </c>
      <c r="H69" s="115">
        <v>7225</v>
      </c>
      <c r="I69" s="115">
        <v>10126.9</v>
      </c>
      <c r="J69" s="114">
        <v>0.85</v>
      </c>
      <c r="K69" s="114">
        <v>0.85</v>
      </c>
      <c r="L69" s="115">
        <v>4002.68</v>
      </c>
      <c r="M69" s="115">
        <v>40534.74</v>
      </c>
      <c r="N69" s="30"/>
      <c r="O69" s="30"/>
    </row>
    <row r="70" spans="2:15" x14ac:dyDescent="0.25">
      <c r="B70" s="110" t="s">
        <v>33</v>
      </c>
      <c r="C70" s="112">
        <v>125699</v>
      </c>
      <c r="D70" s="112">
        <v>95425</v>
      </c>
      <c r="E70" s="112">
        <v>53847</v>
      </c>
      <c r="F70" s="112">
        <v>41578</v>
      </c>
      <c r="G70" s="111">
        <f t="shared" si="2"/>
        <v>0</v>
      </c>
      <c r="H70" s="112">
        <v>75547.37</v>
      </c>
      <c r="I70" s="112">
        <v>21258.57</v>
      </c>
      <c r="J70" s="111">
        <v>0.60099999999999998</v>
      </c>
      <c r="K70" s="111">
        <v>0.39500000000000002</v>
      </c>
      <c r="L70" s="112">
        <v>12328.77</v>
      </c>
      <c r="M70" s="112">
        <v>262092.01</v>
      </c>
      <c r="N70" s="39"/>
      <c r="O70" s="39"/>
    </row>
    <row r="71" spans="2:15" s="6" customFormat="1" x14ac:dyDescent="0.25">
      <c r="B71" s="113" t="s">
        <v>58</v>
      </c>
      <c r="C71" s="116"/>
      <c r="D71" s="114">
        <v>860</v>
      </c>
      <c r="E71" s="114">
        <v>860</v>
      </c>
      <c r="F71" s="114">
        <v>0</v>
      </c>
      <c r="G71" s="114">
        <f t="shared" si="2"/>
        <v>0</v>
      </c>
      <c r="H71" s="116"/>
      <c r="I71" s="115">
        <v>1515.49</v>
      </c>
      <c r="J71" s="116"/>
      <c r="K71" s="114">
        <v>1.762</v>
      </c>
      <c r="L71" s="115">
        <v>4000</v>
      </c>
      <c r="M71" s="115">
        <v>6061.96</v>
      </c>
      <c r="N71" s="30"/>
      <c r="O71" s="30"/>
    </row>
    <row r="72" spans="2:15" ht="22.5" x14ac:dyDescent="0.25">
      <c r="B72" s="110" t="s">
        <v>37</v>
      </c>
      <c r="C72" s="112">
        <v>2205</v>
      </c>
      <c r="D72" s="112">
        <v>1253</v>
      </c>
      <c r="E72" s="111">
        <v>444.5</v>
      </c>
      <c r="F72" s="111">
        <v>808.5</v>
      </c>
      <c r="G72" s="111">
        <f t="shared" si="2"/>
        <v>0</v>
      </c>
      <c r="H72" s="112">
        <v>36725</v>
      </c>
      <c r="I72" s="112">
        <v>8525.5</v>
      </c>
      <c r="J72" s="111">
        <v>16.655000000000001</v>
      </c>
      <c r="K72" s="111">
        <v>19.18</v>
      </c>
      <c r="L72" s="111">
        <v>541.99</v>
      </c>
      <c r="M72" s="112">
        <v>4620.7299999999996</v>
      </c>
      <c r="N72" s="39"/>
      <c r="O72" s="39"/>
    </row>
    <row r="73" spans="2:15" s="6" customFormat="1" x14ac:dyDescent="0.25">
      <c r="B73" s="113" t="s">
        <v>38</v>
      </c>
      <c r="C73" s="115">
        <v>222918.5</v>
      </c>
      <c r="D73" s="115">
        <v>158826.79999999999</v>
      </c>
      <c r="E73" s="115">
        <v>106737.3</v>
      </c>
      <c r="F73" s="115">
        <v>52089.5</v>
      </c>
      <c r="G73" s="114">
        <f t="shared" si="2"/>
        <v>0</v>
      </c>
      <c r="H73" s="115">
        <v>187048.46</v>
      </c>
      <c r="I73" s="115">
        <v>82093.710000000006</v>
      </c>
      <c r="J73" s="114">
        <v>0.83899999999999997</v>
      </c>
      <c r="K73" s="114">
        <v>0.76900000000000002</v>
      </c>
      <c r="L73" s="115">
        <v>3744.8</v>
      </c>
      <c r="M73" s="115">
        <v>307424.5</v>
      </c>
      <c r="N73" s="30"/>
      <c r="O73" s="30"/>
    </row>
    <row r="74" spans="2:15" x14ac:dyDescent="0.25">
      <c r="B74" s="110" t="s">
        <v>59</v>
      </c>
      <c r="C74" s="111">
        <v>60</v>
      </c>
      <c r="D74" s="117"/>
      <c r="E74" s="117"/>
      <c r="F74" s="117"/>
      <c r="G74" s="111">
        <f t="shared" si="2"/>
        <v>0</v>
      </c>
      <c r="H74" s="111">
        <v>960</v>
      </c>
      <c r="I74" s="117"/>
      <c r="J74" s="111">
        <v>16</v>
      </c>
      <c r="K74" s="117"/>
      <c r="L74" s="117"/>
      <c r="M74" s="117"/>
      <c r="N74" s="39"/>
      <c r="O74" s="39"/>
    </row>
    <row r="75" spans="2:15" s="6" customFormat="1" ht="33.75" x14ac:dyDescent="0.25">
      <c r="B75" s="113" t="s">
        <v>46</v>
      </c>
      <c r="C75" s="115">
        <v>1246</v>
      </c>
      <c r="D75" s="114">
        <v>385</v>
      </c>
      <c r="E75" s="114">
        <v>216</v>
      </c>
      <c r="F75" s="114">
        <v>169</v>
      </c>
      <c r="G75" s="114">
        <f t="shared" si="2"/>
        <v>0</v>
      </c>
      <c r="H75" s="115">
        <v>20570.2</v>
      </c>
      <c r="I75" s="115">
        <v>3253.6</v>
      </c>
      <c r="J75" s="114">
        <v>16.509</v>
      </c>
      <c r="K75" s="114">
        <v>15.063000000000001</v>
      </c>
      <c r="L75" s="114">
        <v>574.71</v>
      </c>
      <c r="M75" s="115">
        <v>1869.87</v>
      </c>
      <c r="N75" s="30"/>
      <c r="O75" s="30"/>
    </row>
    <row r="76" spans="2:15" x14ac:dyDescent="0.25">
      <c r="B76" s="110" t="s">
        <v>47</v>
      </c>
      <c r="C76" s="112">
        <v>17432</v>
      </c>
      <c r="D76" s="112">
        <v>10222</v>
      </c>
      <c r="E76" s="112">
        <v>10222</v>
      </c>
      <c r="F76" s="111">
        <v>0</v>
      </c>
      <c r="G76" s="111">
        <f t="shared" si="2"/>
        <v>0</v>
      </c>
      <c r="H76" s="112">
        <v>22441.95</v>
      </c>
      <c r="I76" s="112">
        <v>15449.57</v>
      </c>
      <c r="J76" s="111">
        <v>1.2869999999999999</v>
      </c>
      <c r="K76" s="111">
        <v>1.5109999999999999</v>
      </c>
      <c r="L76" s="112">
        <v>2907.15</v>
      </c>
      <c r="M76" s="112">
        <v>44914.26</v>
      </c>
      <c r="N76" s="39"/>
      <c r="O76" s="39"/>
    </row>
    <row r="77" spans="2:15" s="6" customFormat="1" x14ac:dyDescent="0.25">
      <c r="B77" s="113" t="s">
        <v>48</v>
      </c>
      <c r="C77" s="115">
        <v>32694</v>
      </c>
      <c r="D77" s="115">
        <v>37310</v>
      </c>
      <c r="E77" s="115">
        <v>37310</v>
      </c>
      <c r="F77" s="114">
        <v>0</v>
      </c>
      <c r="G77" s="114">
        <f t="shared" si="2"/>
        <v>0</v>
      </c>
      <c r="H77" s="115">
        <v>57339.199999999997</v>
      </c>
      <c r="I77" s="115">
        <v>62957.75</v>
      </c>
      <c r="J77" s="114">
        <v>1.754</v>
      </c>
      <c r="K77" s="114">
        <v>1.6870000000000001</v>
      </c>
      <c r="L77" s="115">
        <v>7255.18</v>
      </c>
      <c r="M77" s="115">
        <v>456769.99</v>
      </c>
      <c r="N77" s="30"/>
      <c r="O77" s="30"/>
    </row>
    <row r="78" spans="2:15" x14ac:dyDescent="0.25">
      <c r="B78" s="110" t="s">
        <v>52</v>
      </c>
      <c r="C78" s="112">
        <v>1000</v>
      </c>
      <c r="D78" s="111">
        <v>945</v>
      </c>
      <c r="E78" s="111">
        <v>708</v>
      </c>
      <c r="F78" s="111">
        <v>237</v>
      </c>
      <c r="G78" s="111">
        <f t="shared" si="2"/>
        <v>0</v>
      </c>
      <c r="H78" s="111">
        <v>900</v>
      </c>
      <c r="I78" s="111">
        <v>460.2</v>
      </c>
      <c r="J78" s="111">
        <v>0.9</v>
      </c>
      <c r="K78" s="111">
        <v>0.65</v>
      </c>
      <c r="L78" s="112">
        <v>3800</v>
      </c>
      <c r="M78" s="112">
        <v>1748.76</v>
      </c>
      <c r="N78" s="39"/>
      <c r="O78" s="39"/>
    </row>
    <row r="79" spans="2:15" x14ac:dyDescent="0.25">
      <c r="B79" s="105" t="s">
        <v>55</v>
      </c>
      <c r="C79" s="103">
        <v>425842</v>
      </c>
      <c r="D79" s="103">
        <v>332003.3</v>
      </c>
      <c r="E79" s="103">
        <v>232429.8</v>
      </c>
      <c r="F79" s="103">
        <v>99573.5</v>
      </c>
      <c r="G79" s="103">
        <f>SUM(G64:G78)</f>
        <v>0</v>
      </c>
      <c r="H79" s="103">
        <v>523862.71</v>
      </c>
      <c r="I79" s="103">
        <v>263780.73</v>
      </c>
      <c r="J79" s="104"/>
      <c r="K79" s="104"/>
      <c r="L79" s="104"/>
      <c r="M79" s="103">
        <v>1200299.72</v>
      </c>
    </row>
    <row r="80" spans="2:15" x14ac:dyDescent="0.25">
      <c r="B80" s="94" t="s">
        <v>140</v>
      </c>
    </row>
  </sheetData>
  <mergeCells count="6">
    <mergeCell ref="B62:M62"/>
    <mergeCell ref="B2:M2"/>
    <mergeCell ref="B3:M3"/>
    <mergeCell ref="B4:M4"/>
    <mergeCell ref="B5:C5"/>
    <mergeCell ref="B9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54"/>
  <sheetViews>
    <sheetView workbookViewId="0">
      <selection activeCell="O14" sqref="O14"/>
    </sheetView>
  </sheetViews>
  <sheetFormatPr baseColWidth="10" defaultRowHeight="15" x14ac:dyDescent="0.25"/>
  <cols>
    <col min="1" max="1" width="4.42578125" style="39" customWidth="1"/>
    <col min="2" max="2" width="16.85546875" style="39" customWidth="1"/>
    <col min="3" max="3" width="13.140625" style="39" customWidth="1"/>
    <col min="4" max="10" width="11.42578125" style="39"/>
    <col min="11" max="11" width="11.7109375" style="39" customWidth="1"/>
    <col min="12" max="16384" width="11.42578125" style="39"/>
  </cols>
  <sheetData>
    <row r="2" spans="2:48" x14ac:dyDescent="0.25"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</row>
    <row r="3" spans="2:48" s="153" customFormat="1" ht="20.25" x14ac:dyDescent="0.25">
      <c r="B3" s="248" t="s">
        <v>159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2:48" s="153" customFormat="1" x14ac:dyDescent="0.25">
      <c r="B4" s="249" t="s">
        <v>0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</row>
    <row r="5" spans="2:48" s="153" customFormat="1" ht="24" x14ac:dyDescent="0.25">
      <c r="B5" s="154"/>
      <c r="C5" s="154"/>
      <c r="D5" s="154"/>
      <c r="E5" s="154"/>
      <c r="F5" s="154"/>
      <c r="G5" s="154"/>
      <c r="H5" s="154"/>
      <c r="I5" s="155" t="s">
        <v>160</v>
      </c>
      <c r="J5" s="155" t="s">
        <v>161</v>
      </c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</row>
    <row r="6" spans="2:48" s="153" customFormat="1" x14ac:dyDescent="0.25">
      <c r="B6" s="154"/>
      <c r="C6" s="154"/>
      <c r="D6" s="154"/>
      <c r="E6" s="154"/>
      <c r="F6" s="154"/>
      <c r="G6" s="154"/>
      <c r="H6" s="154"/>
      <c r="I6" s="156" t="s">
        <v>162</v>
      </c>
      <c r="J6" s="157">
        <v>360</v>
      </c>
      <c r="K6" s="42"/>
      <c r="L6" s="158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</row>
    <row r="7" spans="2:48" s="153" customFormat="1" ht="15.75" thickBot="1" x14ac:dyDescent="0.3">
      <c r="B7" s="154"/>
      <c r="C7" s="154"/>
      <c r="D7" s="154"/>
      <c r="E7" s="154"/>
      <c r="F7" s="154"/>
      <c r="G7" s="154"/>
      <c r="H7" s="154"/>
      <c r="I7" s="157" t="s">
        <v>163</v>
      </c>
      <c r="J7" s="159">
        <v>99573.5</v>
      </c>
      <c r="K7" s="42"/>
      <c r="L7" s="158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</row>
    <row r="8" spans="2:48" ht="30" x14ac:dyDescent="0.25">
      <c r="B8" s="160" t="s">
        <v>164</v>
      </c>
      <c r="C8" s="161" t="s">
        <v>165</v>
      </c>
      <c r="D8" s="162"/>
      <c r="E8" s="163" t="s">
        <v>166</v>
      </c>
      <c r="I8" s="164" t="s">
        <v>167</v>
      </c>
      <c r="J8" s="165">
        <f>J6+J7</f>
        <v>99933.5</v>
      </c>
      <c r="K8" s="42"/>
      <c r="L8" s="166"/>
    </row>
    <row r="9" spans="2:48" ht="20.25" x14ac:dyDescent="0.25">
      <c r="B9" s="167" t="s">
        <v>168</v>
      </c>
      <c r="C9" s="168" t="s">
        <v>162</v>
      </c>
      <c r="D9" s="169"/>
      <c r="E9" s="170"/>
      <c r="J9" s="250"/>
      <c r="K9" s="250"/>
      <c r="L9" s="251"/>
      <c r="M9" s="252"/>
      <c r="N9" s="253"/>
      <c r="O9" s="253"/>
    </row>
    <row r="10" spans="2:48" ht="18" x14ac:dyDescent="0.25">
      <c r="B10" s="173" t="s">
        <v>209</v>
      </c>
      <c r="C10" s="173" t="s">
        <v>7</v>
      </c>
      <c r="D10" s="173" t="s">
        <v>13</v>
      </c>
      <c r="E10" s="173" t="s">
        <v>16</v>
      </c>
      <c r="F10" s="173" t="s">
        <v>19</v>
      </c>
      <c r="G10" s="173" t="s">
        <v>22</v>
      </c>
      <c r="H10" s="173" t="s">
        <v>23</v>
      </c>
      <c r="I10" s="173" t="s">
        <v>26</v>
      </c>
      <c r="J10" s="173" t="s">
        <v>31</v>
      </c>
      <c r="K10" s="174" t="s">
        <v>55</v>
      </c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</row>
    <row r="11" spans="2:48" x14ac:dyDescent="0.25">
      <c r="B11" s="176" t="s">
        <v>169</v>
      </c>
      <c r="C11" s="111">
        <v>0</v>
      </c>
      <c r="D11" s="111">
        <v>0</v>
      </c>
      <c r="E11" s="111">
        <v>0</v>
      </c>
      <c r="F11" s="111">
        <v>0</v>
      </c>
      <c r="G11" s="111">
        <v>250</v>
      </c>
      <c r="H11" s="111">
        <v>0</v>
      </c>
      <c r="I11" s="111">
        <v>0</v>
      </c>
      <c r="J11" s="111">
        <v>0</v>
      </c>
      <c r="K11" s="177">
        <v>250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V11" s="39">
        <f>SUM(C11:AE11)</f>
        <v>500</v>
      </c>
    </row>
    <row r="12" spans="2:48" s="30" customFormat="1" x14ac:dyDescent="0.25">
      <c r="B12" s="179" t="s">
        <v>170</v>
      </c>
      <c r="C12" s="114">
        <v>0</v>
      </c>
      <c r="D12" s="114">
        <v>0</v>
      </c>
      <c r="E12" s="114">
        <v>0</v>
      </c>
      <c r="F12" s="114">
        <v>0</v>
      </c>
      <c r="G12" s="114">
        <v>0</v>
      </c>
      <c r="H12" s="114">
        <v>100</v>
      </c>
      <c r="I12" s="114">
        <v>0</v>
      </c>
      <c r="J12" s="114">
        <v>0</v>
      </c>
      <c r="K12" s="180">
        <v>100</v>
      </c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V12" s="30">
        <f>SUM(L12:AE12)</f>
        <v>0</v>
      </c>
    </row>
    <row r="13" spans="2:48" s="30" customFormat="1" ht="38.25" x14ac:dyDescent="0.25">
      <c r="B13" s="176" t="s">
        <v>171</v>
      </c>
      <c r="C13" s="111">
        <v>1.5</v>
      </c>
      <c r="D13" s="111">
        <v>1</v>
      </c>
      <c r="E13" s="111">
        <v>1</v>
      </c>
      <c r="F13" s="111">
        <v>2</v>
      </c>
      <c r="G13" s="111">
        <v>0</v>
      </c>
      <c r="H13" s="111">
        <v>0</v>
      </c>
      <c r="I13" s="111">
        <v>3</v>
      </c>
      <c r="J13" s="111">
        <v>1.5</v>
      </c>
      <c r="K13" s="177">
        <v>10</v>
      </c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</row>
    <row r="14" spans="2:48" ht="15.75" x14ac:dyDescent="0.25">
      <c r="B14" s="181" t="s">
        <v>55</v>
      </c>
      <c r="C14" s="182">
        <v>1.5</v>
      </c>
      <c r="D14" s="182">
        <v>1</v>
      </c>
      <c r="E14" s="182">
        <v>1</v>
      </c>
      <c r="F14" s="182">
        <v>2</v>
      </c>
      <c r="G14" s="182">
        <v>250</v>
      </c>
      <c r="H14" s="182">
        <v>100</v>
      </c>
      <c r="I14" s="182">
        <v>3</v>
      </c>
      <c r="J14" s="182">
        <v>1.5</v>
      </c>
      <c r="K14" s="183">
        <f>SUM(K11:K13)</f>
        <v>360</v>
      </c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</row>
    <row r="15" spans="2:48" ht="18" x14ac:dyDescent="0.25">
      <c r="B15" s="185"/>
      <c r="C15" s="186"/>
      <c r="D15" s="186"/>
      <c r="E15" s="186"/>
      <c r="F15" s="186"/>
      <c r="G15" s="186"/>
      <c r="H15" s="186"/>
      <c r="I15" s="186"/>
      <c r="J15" s="186"/>
      <c r="K15" s="187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</row>
    <row r="16" spans="2:48" ht="15.75" thickBot="1" x14ac:dyDescent="0.3"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</row>
    <row r="17" spans="2:47" ht="30" x14ac:dyDescent="0.25">
      <c r="B17" s="160" t="s">
        <v>164</v>
      </c>
      <c r="C17" s="161" t="s">
        <v>165</v>
      </c>
      <c r="D17" s="162"/>
      <c r="E17" s="163" t="s">
        <v>166</v>
      </c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</row>
    <row r="18" spans="2:47" ht="15.75" thickBot="1" x14ac:dyDescent="0.3">
      <c r="B18" s="188" t="s">
        <v>168</v>
      </c>
      <c r="C18" s="171" t="s">
        <v>163</v>
      </c>
      <c r="D18" s="172"/>
      <c r="E18" s="189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</row>
    <row r="19" spans="2:47" ht="36" x14ac:dyDescent="0.25">
      <c r="B19" s="173" t="s">
        <v>209</v>
      </c>
      <c r="C19" s="173" t="s">
        <v>10</v>
      </c>
      <c r="D19" s="173" t="s">
        <v>11</v>
      </c>
      <c r="E19" s="173" t="s">
        <v>18</v>
      </c>
      <c r="F19" s="173" t="s">
        <v>33</v>
      </c>
      <c r="G19" s="173" t="s">
        <v>37</v>
      </c>
      <c r="H19" s="173" t="s">
        <v>38</v>
      </c>
      <c r="I19" s="173" t="s">
        <v>46</v>
      </c>
      <c r="J19" s="173" t="s">
        <v>52</v>
      </c>
      <c r="K19" s="174" t="s">
        <v>55</v>
      </c>
    </row>
    <row r="20" spans="2:47" x14ac:dyDescent="0.25">
      <c r="B20" s="190" t="s">
        <v>172</v>
      </c>
      <c r="C20" s="111">
        <v>0</v>
      </c>
      <c r="D20" s="111">
        <v>0</v>
      </c>
      <c r="E20" s="111">
        <v>0</v>
      </c>
      <c r="F20" s="112">
        <v>20441</v>
      </c>
      <c r="G20" s="111">
        <v>0</v>
      </c>
      <c r="H20" s="112">
        <v>4795</v>
      </c>
      <c r="I20" s="111">
        <v>0</v>
      </c>
      <c r="J20" s="111">
        <v>0</v>
      </c>
      <c r="K20" s="191">
        <v>25236</v>
      </c>
    </row>
    <row r="21" spans="2:47" s="30" customFormat="1" x14ac:dyDescent="0.25">
      <c r="B21" s="192" t="s">
        <v>173</v>
      </c>
      <c r="C21" s="114">
        <v>0</v>
      </c>
      <c r="D21" s="114">
        <v>0</v>
      </c>
      <c r="E21" s="114">
        <v>0</v>
      </c>
      <c r="F21" s="115">
        <v>5528</v>
      </c>
      <c r="G21" s="114">
        <v>0</v>
      </c>
      <c r="H21" s="115">
        <v>7085</v>
      </c>
      <c r="I21" s="114">
        <v>0</v>
      </c>
      <c r="J21" s="114">
        <v>0</v>
      </c>
      <c r="K21" s="193">
        <v>12613</v>
      </c>
    </row>
    <row r="22" spans="2:47" x14ac:dyDescent="0.25">
      <c r="B22" s="190" t="s">
        <v>174</v>
      </c>
      <c r="C22" s="111">
        <v>0</v>
      </c>
      <c r="D22" s="111">
        <v>0</v>
      </c>
      <c r="E22" s="111">
        <v>0</v>
      </c>
      <c r="F22" s="112">
        <v>8140</v>
      </c>
      <c r="G22" s="111">
        <v>0</v>
      </c>
      <c r="H22" s="112">
        <v>2164</v>
      </c>
      <c r="I22" s="111">
        <v>0</v>
      </c>
      <c r="J22" s="111">
        <v>0</v>
      </c>
      <c r="K22" s="191">
        <v>10304</v>
      </c>
    </row>
    <row r="23" spans="2:47" s="30" customFormat="1" x14ac:dyDescent="0.25">
      <c r="B23" s="192" t="s">
        <v>175</v>
      </c>
      <c r="C23" s="114">
        <v>630</v>
      </c>
      <c r="D23" s="114">
        <v>165</v>
      </c>
      <c r="E23" s="115">
        <v>2886</v>
      </c>
      <c r="F23" s="115">
        <v>1406</v>
      </c>
      <c r="G23" s="114">
        <v>0</v>
      </c>
      <c r="H23" s="114">
        <v>306</v>
      </c>
      <c r="I23" s="114">
        <v>0</v>
      </c>
      <c r="J23" s="114">
        <v>237</v>
      </c>
      <c r="K23" s="193">
        <v>5630</v>
      </c>
    </row>
    <row r="24" spans="2:47" x14ac:dyDescent="0.25">
      <c r="B24" s="190" t="s">
        <v>176</v>
      </c>
      <c r="C24" s="111">
        <v>0</v>
      </c>
      <c r="D24" s="111">
        <v>0</v>
      </c>
      <c r="E24" s="111">
        <v>0</v>
      </c>
      <c r="F24" s="112">
        <v>1281</v>
      </c>
      <c r="G24" s="111">
        <v>0</v>
      </c>
      <c r="H24" s="112">
        <v>3916</v>
      </c>
      <c r="I24" s="111">
        <v>0</v>
      </c>
      <c r="J24" s="111">
        <v>0</v>
      </c>
      <c r="K24" s="191">
        <v>5197</v>
      </c>
    </row>
    <row r="25" spans="2:47" s="30" customFormat="1" x14ac:dyDescent="0.25">
      <c r="B25" s="192" t="s">
        <v>177</v>
      </c>
      <c r="C25" s="114">
        <v>14</v>
      </c>
      <c r="D25" s="114">
        <v>0</v>
      </c>
      <c r="E25" s="114">
        <v>0</v>
      </c>
      <c r="F25" s="114">
        <v>121</v>
      </c>
      <c r="G25" s="114">
        <v>0</v>
      </c>
      <c r="H25" s="115">
        <v>4689</v>
      </c>
      <c r="I25" s="114">
        <v>0</v>
      </c>
      <c r="J25" s="114">
        <v>0</v>
      </c>
      <c r="K25" s="193">
        <v>4824</v>
      </c>
    </row>
    <row r="26" spans="2:47" x14ac:dyDescent="0.25">
      <c r="B26" s="190" t="s">
        <v>178</v>
      </c>
      <c r="C26" s="111">
        <v>30</v>
      </c>
      <c r="D26" s="111">
        <v>0</v>
      </c>
      <c r="E26" s="111">
        <v>0</v>
      </c>
      <c r="F26" s="111">
        <v>270</v>
      </c>
      <c r="G26" s="111">
        <v>0</v>
      </c>
      <c r="H26" s="112">
        <v>3800</v>
      </c>
      <c r="I26" s="111">
        <v>0</v>
      </c>
      <c r="J26" s="111">
        <v>0</v>
      </c>
      <c r="K26" s="191">
        <v>4100</v>
      </c>
    </row>
    <row r="27" spans="2:47" s="30" customFormat="1" x14ac:dyDescent="0.25">
      <c r="B27" s="192" t="s">
        <v>170</v>
      </c>
      <c r="C27" s="114">
        <v>25</v>
      </c>
      <c r="D27" s="114">
        <v>0</v>
      </c>
      <c r="E27" s="114">
        <v>0</v>
      </c>
      <c r="F27" s="114">
        <v>911</v>
      </c>
      <c r="G27" s="114">
        <v>0</v>
      </c>
      <c r="H27" s="115">
        <v>2700</v>
      </c>
      <c r="I27" s="114">
        <v>0</v>
      </c>
      <c r="J27" s="114">
        <v>0</v>
      </c>
      <c r="K27" s="193">
        <v>3636</v>
      </c>
    </row>
    <row r="28" spans="2:47" x14ac:dyDescent="0.25">
      <c r="B28" s="190" t="s">
        <v>179</v>
      </c>
      <c r="C28" s="111">
        <v>19</v>
      </c>
      <c r="D28" s="111">
        <v>0</v>
      </c>
      <c r="E28" s="111">
        <v>0</v>
      </c>
      <c r="F28" s="112">
        <v>1000</v>
      </c>
      <c r="G28" s="111">
        <v>0</v>
      </c>
      <c r="H28" s="112">
        <v>2500</v>
      </c>
      <c r="I28" s="111">
        <v>0</v>
      </c>
      <c r="J28" s="111">
        <v>0</v>
      </c>
      <c r="K28" s="191">
        <v>3519</v>
      </c>
    </row>
    <row r="29" spans="2:47" s="30" customFormat="1" ht="25.5" x14ac:dyDescent="0.25">
      <c r="B29" s="192" t="s">
        <v>180</v>
      </c>
      <c r="C29" s="114">
        <v>198</v>
      </c>
      <c r="D29" s="114">
        <v>0</v>
      </c>
      <c r="E29" s="114">
        <v>0</v>
      </c>
      <c r="F29" s="114">
        <v>252</v>
      </c>
      <c r="G29" s="114">
        <v>94</v>
      </c>
      <c r="H29" s="115">
        <v>2773</v>
      </c>
      <c r="I29" s="114">
        <v>27</v>
      </c>
      <c r="J29" s="114">
        <v>0</v>
      </c>
      <c r="K29" s="193">
        <v>3344</v>
      </c>
    </row>
    <row r="30" spans="2:47" x14ac:dyDescent="0.25">
      <c r="B30" s="190" t="s">
        <v>1</v>
      </c>
      <c r="C30" s="111">
        <v>113.5</v>
      </c>
      <c r="D30" s="111">
        <v>0</v>
      </c>
      <c r="E30" s="111">
        <v>0</v>
      </c>
      <c r="F30" s="111">
        <v>161</v>
      </c>
      <c r="G30" s="111">
        <v>264</v>
      </c>
      <c r="H30" s="112">
        <v>2110</v>
      </c>
      <c r="I30" s="111">
        <v>20</v>
      </c>
      <c r="J30" s="111">
        <v>0</v>
      </c>
      <c r="K30" s="194">
        <v>2668.5</v>
      </c>
    </row>
    <row r="31" spans="2:47" s="30" customFormat="1" x14ac:dyDescent="0.25">
      <c r="B31" s="192" t="s">
        <v>181</v>
      </c>
      <c r="C31" s="114">
        <v>98</v>
      </c>
      <c r="D31" s="114">
        <v>0</v>
      </c>
      <c r="E31" s="114">
        <v>0</v>
      </c>
      <c r="F31" s="114">
        <v>193</v>
      </c>
      <c r="G31" s="114">
        <v>75</v>
      </c>
      <c r="H31" s="115">
        <v>2222</v>
      </c>
      <c r="I31" s="114">
        <v>45</v>
      </c>
      <c r="J31" s="114">
        <v>0</v>
      </c>
      <c r="K31" s="193">
        <v>2633</v>
      </c>
    </row>
    <row r="32" spans="2:47" x14ac:dyDescent="0.25">
      <c r="B32" s="190" t="s">
        <v>169</v>
      </c>
      <c r="C32" s="111">
        <v>98</v>
      </c>
      <c r="D32" s="111">
        <v>0</v>
      </c>
      <c r="E32" s="111">
        <v>0</v>
      </c>
      <c r="F32" s="111">
        <v>111</v>
      </c>
      <c r="G32" s="111">
        <v>47</v>
      </c>
      <c r="H32" s="112">
        <v>2268</v>
      </c>
      <c r="I32" s="111">
        <v>15</v>
      </c>
      <c r="J32" s="111">
        <v>0</v>
      </c>
      <c r="K32" s="191">
        <v>2539</v>
      </c>
    </row>
    <row r="33" spans="2:47" s="30" customFormat="1" x14ac:dyDescent="0.25">
      <c r="B33" s="192" t="s">
        <v>182</v>
      </c>
      <c r="C33" s="114">
        <v>0</v>
      </c>
      <c r="D33" s="114">
        <v>0</v>
      </c>
      <c r="E33" s="114">
        <v>0</v>
      </c>
      <c r="F33" s="114">
        <v>431</v>
      </c>
      <c r="G33" s="114">
        <v>0</v>
      </c>
      <c r="H33" s="115">
        <v>1891</v>
      </c>
      <c r="I33" s="114">
        <v>0</v>
      </c>
      <c r="J33" s="114">
        <v>0</v>
      </c>
      <c r="K33" s="193">
        <v>2322</v>
      </c>
    </row>
    <row r="34" spans="2:47" x14ac:dyDescent="0.25">
      <c r="B34" s="190" t="s">
        <v>183</v>
      </c>
      <c r="C34" s="111">
        <v>0</v>
      </c>
      <c r="D34" s="111">
        <v>0</v>
      </c>
      <c r="E34" s="111">
        <v>0</v>
      </c>
      <c r="F34" s="111">
        <v>490</v>
      </c>
      <c r="G34" s="111">
        <v>0</v>
      </c>
      <c r="H34" s="112">
        <v>1809</v>
      </c>
      <c r="I34" s="111">
        <v>0</v>
      </c>
      <c r="J34" s="111">
        <v>0</v>
      </c>
      <c r="K34" s="191">
        <v>2299</v>
      </c>
    </row>
    <row r="35" spans="2:47" s="30" customFormat="1" x14ac:dyDescent="0.25">
      <c r="B35" s="192" t="s">
        <v>184</v>
      </c>
      <c r="C35" s="114">
        <v>85</v>
      </c>
      <c r="D35" s="114">
        <v>0</v>
      </c>
      <c r="E35" s="114">
        <v>0</v>
      </c>
      <c r="F35" s="114">
        <v>253</v>
      </c>
      <c r="G35" s="114">
        <v>62</v>
      </c>
      <c r="H35" s="115">
        <v>1283</v>
      </c>
      <c r="I35" s="114">
        <v>16</v>
      </c>
      <c r="J35" s="114">
        <v>0</v>
      </c>
      <c r="K35" s="193">
        <v>1699</v>
      </c>
    </row>
    <row r="36" spans="2:47" x14ac:dyDescent="0.25">
      <c r="B36" s="190" t="s">
        <v>185</v>
      </c>
      <c r="C36" s="111">
        <v>94.5</v>
      </c>
      <c r="D36" s="111">
        <v>0</v>
      </c>
      <c r="E36" s="111">
        <v>0</v>
      </c>
      <c r="F36" s="111">
        <v>169</v>
      </c>
      <c r="G36" s="111">
        <v>63</v>
      </c>
      <c r="H36" s="112">
        <v>1360</v>
      </c>
      <c r="I36" s="111">
        <v>0</v>
      </c>
      <c r="J36" s="111">
        <v>0</v>
      </c>
      <c r="K36" s="194">
        <v>1686.5</v>
      </c>
    </row>
    <row r="37" spans="2:47" s="30" customFormat="1" ht="25.5" x14ac:dyDescent="0.25">
      <c r="B37" s="192" t="s">
        <v>171</v>
      </c>
      <c r="C37" s="114">
        <v>19.5</v>
      </c>
      <c r="D37" s="114">
        <v>0</v>
      </c>
      <c r="E37" s="114">
        <v>0</v>
      </c>
      <c r="F37" s="114">
        <v>52</v>
      </c>
      <c r="G37" s="114">
        <v>77.5</v>
      </c>
      <c r="H37" s="114">
        <v>815</v>
      </c>
      <c r="I37" s="114">
        <v>25</v>
      </c>
      <c r="J37" s="114">
        <v>0</v>
      </c>
      <c r="K37" s="180">
        <v>989</v>
      </c>
    </row>
    <row r="38" spans="2:47" x14ac:dyDescent="0.25">
      <c r="B38" s="190" t="s">
        <v>186</v>
      </c>
      <c r="C38" s="111">
        <v>29</v>
      </c>
      <c r="D38" s="111">
        <v>0</v>
      </c>
      <c r="E38" s="111">
        <v>0</v>
      </c>
      <c r="F38" s="111">
        <v>80</v>
      </c>
      <c r="G38" s="111">
        <v>48</v>
      </c>
      <c r="H38" s="111">
        <v>697</v>
      </c>
      <c r="I38" s="111">
        <v>0</v>
      </c>
      <c r="J38" s="111">
        <v>0</v>
      </c>
      <c r="K38" s="195">
        <v>854</v>
      </c>
    </row>
    <row r="39" spans="2:47" s="30" customFormat="1" ht="25.5" x14ac:dyDescent="0.25">
      <c r="B39" s="192" t="s">
        <v>187</v>
      </c>
      <c r="C39" s="114">
        <v>83</v>
      </c>
      <c r="D39" s="114">
        <v>0</v>
      </c>
      <c r="E39" s="114">
        <v>0</v>
      </c>
      <c r="F39" s="114">
        <v>97.5</v>
      </c>
      <c r="G39" s="114">
        <v>23</v>
      </c>
      <c r="H39" s="114">
        <v>640</v>
      </c>
      <c r="I39" s="114">
        <v>8</v>
      </c>
      <c r="J39" s="114">
        <v>0</v>
      </c>
      <c r="K39" s="180">
        <v>851.5</v>
      </c>
    </row>
    <row r="40" spans="2:47" ht="25.5" x14ac:dyDescent="0.25">
      <c r="B40" s="190" t="s">
        <v>188</v>
      </c>
      <c r="C40" s="111">
        <v>63</v>
      </c>
      <c r="D40" s="111">
        <v>0</v>
      </c>
      <c r="E40" s="111">
        <v>0</v>
      </c>
      <c r="F40" s="111">
        <v>12</v>
      </c>
      <c r="G40" s="111">
        <v>35</v>
      </c>
      <c r="H40" s="111">
        <v>714</v>
      </c>
      <c r="I40" s="111">
        <v>13</v>
      </c>
      <c r="J40" s="111">
        <v>0</v>
      </c>
      <c r="K40" s="195">
        <v>837</v>
      </c>
    </row>
    <row r="41" spans="2:47" s="30" customFormat="1" x14ac:dyDescent="0.25">
      <c r="B41" s="192" t="s">
        <v>189</v>
      </c>
      <c r="C41" s="114">
        <v>15</v>
      </c>
      <c r="D41" s="114">
        <v>0</v>
      </c>
      <c r="E41" s="114">
        <v>0</v>
      </c>
      <c r="F41" s="114">
        <v>95</v>
      </c>
      <c r="G41" s="114">
        <v>0</v>
      </c>
      <c r="H41" s="114">
        <v>503.5</v>
      </c>
      <c r="I41" s="114">
        <v>0</v>
      </c>
      <c r="J41" s="114">
        <v>0</v>
      </c>
      <c r="K41" s="180">
        <v>613.5</v>
      </c>
    </row>
    <row r="42" spans="2:47" x14ac:dyDescent="0.25">
      <c r="B42" s="190" t="s">
        <v>190</v>
      </c>
      <c r="C42" s="111">
        <v>0</v>
      </c>
      <c r="D42" s="111">
        <v>0</v>
      </c>
      <c r="E42" s="111">
        <v>0</v>
      </c>
      <c r="F42" s="111">
        <v>34</v>
      </c>
      <c r="G42" s="111">
        <v>0</v>
      </c>
      <c r="H42" s="111">
        <v>358</v>
      </c>
      <c r="I42" s="111">
        <v>0</v>
      </c>
      <c r="J42" s="111">
        <v>0</v>
      </c>
      <c r="K42" s="195">
        <v>392</v>
      </c>
    </row>
    <row r="43" spans="2:47" s="30" customFormat="1" ht="25.5" x14ac:dyDescent="0.25">
      <c r="B43" s="192" t="s">
        <v>191</v>
      </c>
      <c r="C43" s="114">
        <v>8</v>
      </c>
      <c r="D43" s="114">
        <v>0</v>
      </c>
      <c r="E43" s="114">
        <v>0</v>
      </c>
      <c r="F43" s="114">
        <v>11</v>
      </c>
      <c r="G43" s="114">
        <v>20</v>
      </c>
      <c r="H43" s="114">
        <v>245</v>
      </c>
      <c r="I43" s="114">
        <v>0</v>
      </c>
      <c r="J43" s="114">
        <v>0</v>
      </c>
      <c r="K43" s="180">
        <v>284</v>
      </c>
    </row>
    <row r="44" spans="2:47" x14ac:dyDescent="0.25">
      <c r="B44" s="190" t="s">
        <v>192</v>
      </c>
      <c r="C44" s="111">
        <v>18</v>
      </c>
      <c r="D44" s="111">
        <v>0</v>
      </c>
      <c r="E44" s="111">
        <v>0</v>
      </c>
      <c r="F44" s="111">
        <v>38.5</v>
      </c>
      <c r="G44" s="111">
        <v>0</v>
      </c>
      <c r="H44" s="111">
        <v>170</v>
      </c>
      <c r="I44" s="111">
        <v>0</v>
      </c>
      <c r="J44" s="111">
        <v>0</v>
      </c>
      <c r="K44" s="195">
        <v>226.5</v>
      </c>
    </row>
    <row r="45" spans="2:47" s="30" customFormat="1" x14ac:dyDescent="0.25">
      <c r="B45" s="192" t="s">
        <v>193</v>
      </c>
      <c r="C45" s="114">
        <v>0</v>
      </c>
      <c r="D45" s="114">
        <v>0</v>
      </c>
      <c r="E45" s="114">
        <v>0</v>
      </c>
      <c r="F45" s="114">
        <v>0</v>
      </c>
      <c r="G45" s="114">
        <v>0</v>
      </c>
      <c r="H45" s="114">
        <v>118</v>
      </c>
      <c r="I45" s="114">
        <v>0</v>
      </c>
      <c r="J45" s="114">
        <v>0</v>
      </c>
      <c r="K45" s="180">
        <v>118</v>
      </c>
    </row>
    <row r="46" spans="2:47" x14ac:dyDescent="0.25">
      <c r="B46" s="190" t="s">
        <v>194</v>
      </c>
      <c r="C46" s="111">
        <v>0</v>
      </c>
      <c r="D46" s="111">
        <v>0</v>
      </c>
      <c r="E46" s="111">
        <v>0</v>
      </c>
      <c r="F46" s="111">
        <v>0</v>
      </c>
      <c r="G46" s="111">
        <v>0</v>
      </c>
      <c r="H46" s="111">
        <v>98</v>
      </c>
      <c r="I46" s="111">
        <v>0</v>
      </c>
      <c r="J46" s="111">
        <v>0</v>
      </c>
      <c r="K46" s="195">
        <v>98</v>
      </c>
    </row>
    <row r="47" spans="2:47" s="30" customFormat="1" x14ac:dyDescent="0.25">
      <c r="B47" s="192" t="s">
        <v>195</v>
      </c>
      <c r="C47" s="114">
        <v>0</v>
      </c>
      <c r="D47" s="114">
        <v>0</v>
      </c>
      <c r="E47" s="114">
        <v>0</v>
      </c>
      <c r="F47" s="114">
        <v>0</v>
      </c>
      <c r="G47" s="114">
        <v>0</v>
      </c>
      <c r="H47" s="114">
        <v>60</v>
      </c>
      <c r="I47" s="114">
        <v>0</v>
      </c>
      <c r="J47" s="114">
        <v>0</v>
      </c>
      <c r="K47" s="180">
        <v>60</v>
      </c>
    </row>
    <row r="48" spans="2:47" ht="15.75" x14ac:dyDescent="0.25">
      <c r="B48" s="196" t="s">
        <v>55</v>
      </c>
      <c r="C48" s="197">
        <v>1640.5</v>
      </c>
      <c r="D48" s="182">
        <v>165</v>
      </c>
      <c r="E48" s="197">
        <v>2886</v>
      </c>
      <c r="F48" s="197">
        <v>41578</v>
      </c>
      <c r="G48" s="182">
        <v>808.5</v>
      </c>
      <c r="H48" s="197">
        <v>52089.5</v>
      </c>
      <c r="I48" s="182">
        <v>169</v>
      </c>
      <c r="J48" s="182">
        <v>237</v>
      </c>
      <c r="K48" s="198">
        <v>99573.5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</row>
    <row r="49" spans="2:47" x14ac:dyDescent="0.25">
      <c r="B49" s="247" t="s">
        <v>140</v>
      </c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7"/>
      <c r="N49" s="247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</row>
    <row r="50" spans="2:47" x14ac:dyDescent="0.25"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</row>
    <row r="51" spans="2:47" x14ac:dyDescent="0.25"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</row>
    <row r="52" spans="2:47" x14ac:dyDescent="0.25">
      <c r="B52" s="247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</row>
    <row r="53" spans="2:47" x14ac:dyDescent="0.25">
      <c r="B53" s="247"/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</row>
    <row r="54" spans="2:47" x14ac:dyDescent="0.25">
      <c r="C54" s="39">
        <v>1.6</v>
      </c>
      <c r="E54" s="39">
        <v>3</v>
      </c>
      <c r="F54" s="39">
        <v>42</v>
      </c>
      <c r="H54" s="39">
        <v>52</v>
      </c>
    </row>
  </sheetData>
  <mergeCells count="12">
    <mergeCell ref="B53:AU53"/>
    <mergeCell ref="B2:AU2"/>
    <mergeCell ref="B3:P3"/>
    <mergeCell ref="B4:AU4"/>
    <mergeCell ref="J9:K9"/>
    <mergeCell ref="L9:M9"/>
    <mergeCell ref="N9:O9"/>
    <mergeCell ref="B16:AU16"/>
    <mergeCell ref="B49:AU49"/>
    <mergeCell ref="B50:AU50"/>
    <mergeCell ref="B51:AU51"/>
    <mergeCell ref="B52:AU5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7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3.7109375" style="39" customWidth="1"/>
    <col min="2" max="2" width="14" style="39" customWidth="1"/>
    <col min="3" max="9" width="11.7109375" style="39" bestFit="1" customWidth="1"/>
    <col min="10" max="11" width="13" style="39" bestFit="1" customWidth="1"/>
    <col min="12" max="14" width="11.7109375" style="39" bestFit="1" customWidth="1"/>
    <col min="15" max="15" width="13" style="39" bestFit="1" customWidth="1"/>
    <col min="16" max="16384" width="11.42578125" style="39"/>
  </cols>
  <sheetData>
    <row r="1" spans="1:15" ht="15.75" thickBot="1" x14ac:dyDescent="0.3"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5" x14ac:dyDescent="0.25">
      <c r="B2" s="236" t="s">
        <v>60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</row>
    <row r="3" spans="1:15" x14ac:dyDescent="0.25">
      <c r="B3" s="239" t="s">
        <v>61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1"/>
    </row>
    <row r="4" spans="1:15" x14ac:dyDescent="0.25">
      <c r="B4" s="259" t="s">
        <v>146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1"/>
    </row>
    <row r="5" spans="1:15" ht="15" customHeight="1" x14ac:dyDescent="0.25">
      <c r="B5" s="242" t="s">
        <v>63</v>
      </c>
      <c r="C5" s="243"/>
      <c r="D5" s="32"/>
      <c r="E5" s="33"/>
      <c r="F5" s="123"/>
      <c r="G5" s="122"/>
      <c r="H5" s="122"/>
      <c r="I5" s="122"/>
      <c r="J5" s="123"/>
      <c r="K5" s="123"/>
      <c r="L5" s="122"/>
      <c r="M5" s="124"/>
      <c r="N5" s="32" t="s">
        <v>3</v>
      </c>
      <c r="O5" s="125">
        <v>42767</v>
      </c>
    </row>
    <row r="6" spans="1:15" ht="45" x14ac:dyDescent="0.25">
      <c r="B6" s="126" t="s">
        <v>156</v>
      </c>
      <c r="C6" s="100" t="s">
        <v>87</v>
      </c>
      <c r="D6" s="100" t="s">
        <v>88</v>
      </c>
      <c r="E6" s="100" t="s">
        <v>89</v>
      </c>
      <c r="F6" s="100" t="s">
        <v>90</v>
      </c>
      <c r="G6" s="100" t="s">
        <v>147</v>
      </c>
      <c r="H6" s="100" t="s">
        <v>83</v>
      </c>
      <c r="I6" s="24" t="s">
        <v>148</v>
      </c>
      <c r="J6" s="100" t="s">
        <v>149</v>
      </c>
      <c r="K6" s="100" t="s">
        <v>150</v>
      </c>
      <c r="L6" s="100" t="s">
        <v>151</v>
      </c>
      <c r="M6" s="100" t="s">
        <v>152</v>
      </c>
      <c r="N6" s="100" t="s">
        <v>5</v>
      </c>
      <c r="O6" s="127" t="s">
        <v>6</v>
      </c>
    </row>
    <row r="7" spans="1:15" ht="15.75" thickBot="1" x14ac:dyDescent="0.3">
      <c r="B7" s="128" t="s">
        <v>122</v>
      </c>
      <c r="C7" s="129">
        <v>8112</v>
      </c>
      <c r="D7" s="130">
        <v>21924.85</v>
      </c>
      <c r="E7" s="130">
        <v>300887.57</v>
      </c>
      <c r="F7" s="130">
        <v>330924.42000000004</v>
      </c>
      <c r="G7" s="130">
        <v>264546.87</v>
      </c>
      <c r="H7" s="130">
        <v>7.5</v>
      </c>
      <c r="I7" s="129">
        <f>I17+I41+I65</f>
        <v>36333.199999999997</v>
      </c>
      <c r="J7" s="130">
        <v>9622625.8699999992</v>
      </c>
      <c r="K7" s="130">
        <v>6741625.3999999994</v>
      </c>
      <c r="L7" s="130"/>
      <c r="M7" s="130"/>
      <c r="N7" s="130"/>
      <c r="O7" s="131">
        <v>5192221.66</v>
      </c>
    </row>
    <row r="8" spans="1:15" x14ac:dyDescent="0.25">
      <c r="B8" s="140"/>
      <c r="C8" s="132"/>
      <c r="D8" s="141"/>
      <c r="E8" s="141"/>
      <c r="F8" s="141"/>
      <c r="G8" s="141"/>
      <c r="H8" s="141"/>
      <c r="I8" s="132"/>
      <c r="J8" s="141"/>
      <c r="K8" s="141"/>
      <c r="L8" s="141"/>
      <c r="M8" s="141"/>
      <c r="N8" s="141"/>
      <c r="O8" s="141"/>
    </row>
    <row r="9" spans="1:15" x14ac:dyDescent="0.25">
      <c r="B9" s="140"/>
      <c r="C9" s="132"/>
      <c r="D9" s="141"/>
      <c r="E9" s="141"/>
      <c r="F9" s="141"/>
      <c r="G9" s="141"/>
      <c r="H9" s="141"/>
      <c r="I9" s="132"/>
      <c r="J9" s="141"/>
      <c r="K9" s="141"/>
      <c r="L9" s="141"/>
      <c r="M9" s="141"/>
      <c r="N9" s="141"/>
      <c r="O9" s="141"/>
    </row>
    <row r="10" spans="1:15" x14ac:dyDescent="0.25">
      <c r="A10" s="31"/>
      <c r="B10" s="256" t="s">
        <v>154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8"/>
    </row>
    <row r="11" spans="1:15" s="30" customFormat="1" x14ac:dyDescent="0.25">
      <c r="B11" s="135"/>
      <c r="C11" s="35"/>
      <c r="D11" s="35"/>
      <c r="E11" s="132"/>
      <c r="F11" s="132"/>
      <c r="G11" s="132"/>
      <c r="H11" s="132"/>
      <c r="I11" s="132"/>
      <c r="J11" s="132"/>
      <c r="K11" s="132"/>
      <c r="L11" s="123"/>
      <c r="M11" s="133"/>
      <c r="N11" s="134" t="s">
        <v>153</v>
      </c>
      <c r="O11" s="136"/>
    </row>
    <row r="12" spans="1:15" ht="45" x14ac:dyDescent="0.25">
      <c r="B12" s="100" t="s">
        <v>4</v>
      </c>
      <c r="C12" s="100" t="s">
        <v>87</v>
      </c>
      <c r="D12" s="100" t="s">
        <v>88</v>
      </c>
      <c r="E12" s="100" t="s">
        <v>89</v>
      </c>
      <c r="F12" s="100" t="s">
        <v>90</v>
      </c>
      <c r="G12" s="100" t="s">
        <v>147</v>
      </c>
      <c r="H12" s="100" t="s">
        <v>83</v>
      </c>
      <c r="I12" s="24" t="s">
        <v>148</v>
      </c>
      <c r="J12" s="100" t="s">
        <v>149</v>
      </c>
      <c r="K12" s="100" t="s">
        <v>150</v>
      </c>
      <c r="L12" s="100" t="s">
        <v>151</v>
      </c>
      <c r="M12" s="100" t="s">
        <v>152</v>
      </c>
      <c r="N12" s="100" t="s">
        <v>5</v>
      </c>
      <c r="O12" s="100" t="s">
        <v>6</v>
      </c>
    </row>
    <row r="13" spans="1:15" ht="22.5" x14ac:dyDescent="0.25">
      <c r="A13" s="36"/>
      <c r="B13" s="142" t="s">
        <v>118</v>
      </c>
      <c r="C13" s="118">
        <v>0</v>
      </c>
      <c r="D13" s="118">
        <v>0</v>
      </c>
      <c r="E13" s="119">
        <v>15188.5</v>
      </c>
      <c r="F13" s="119">
        <v>15188.5</v>
      </c>
      <c r="G13" s="119">
        <v>12478.5</v>
      </c>
      <c r="H13" s="118">
        <v>0</v>
      </c>
      <c r="I13" s="119">
        <f>E13-G13-H13</f>
        <v>2710</v>
      </c>
      <c r="J13" s="119">
        <v>1897432</v>
      </c>
      <c r="K13" s="119">
        <v>555235.75</v>
      </c>
      <c r="L13" s="118">
        <v>124.926</v>
      </c>
      <c r="M13" s="118">
        <v>44.494999999999997</v>
      </c>
      <c r="N13" s="118">
        <v>641.91999999999996</v>
      </c>
      <c r="O13" s="119">
        <v>356417.13</v>
      </c>
    </row>
    <row r="14" spans="1:15" ht="22.5" x14ac:dyDescent="0.25">
      <c r="A14" s="36"/>
      <c r="B14" s="143" t="s">
        <v>119</v>
      </c>
      <c r="C14" s="120">
        <v>851</v>
      </c>
      <c r="D14" s="121">
        <v>8717</v>
      </c>
      <c r="E14" s="121">
        <v>21433</v>
      </c>
      <c r="F14" s="121">
        <v>31001</v>
      </c>
      <c r="G14" s="121">
        <v>12731</v>
      </c>
      <c r="H14" s="120">
        <v>0</v>
      </c>
      <c r="I14" s="115">
        <f t="shared" ref="I14:I16" si="0">E14-G14-H14</f>
        <v>8702</v>
      </c>
      <c r="J14" s="121">
        <v>1469775</v>
      </c>
      <c r="K14" s="121">
        <v>1047825.9</v>
      </c>
      <c r="L14" s="120">
        <v>68.575000000000003</v>
      </c>
      <c r="M14" s="120">
        <v>82.305000000000007</v>
      </c>
      <c r="N14" s="120">
        <v>735.24</v>
      </c>
      <c r="O14" s="121">
        <v>770399.44</v>
      </c>
    </row>
    <row r="15" spans="1:15" ht="22.5" x14ac:dyDescent="0.25">
      <c r="A15" s="36"/>
      <c r="B15" s="142" t="s">
        <v>120</v>
      </c>
      <c r="C15" s="118">
        <v>0</v>
      </c>
      <c r="D15" s="118">
        <v>62</v>
      </c>
      <c r="E15" s="119">
        <v>16941</v>
      </c>
      <c r="F15" s="119">
        <v>17003</v>
      </c>
      <c r="G15" s="119">
        <v>16180.8</v>
      </c>
      <c r="H15" s="118">
        <v>0</v>
      </c>
      <c r="I15" s="119">
        <f t="shared" si="0"/>
        <v>760.20000000000073</v>
      </c>
      <c r="J15" s="119">
        <v>14527.17</v>
      </c>
      <c r="K15" s="119">
        <v>8158.9</v>
      </c>
      <c r="L15" s="118">
        <v>0.85799999999999998</v>
      </c>
      <c r="M15" s="118">
        <v>0.504</v>
      </c>
      <c r="N15" s="119">
        <v>5390.39</v>
      </c>
      <c r="O15" s="119">
        <v>43979.67</v>
      </c>
    </row>
    <row r="16" spans="1:15" ht="22.5" x14ac:dyDescent="0.25">
      <c r="A16" s="37"/>
      <c r="B16" s="143" t="s">
        <v>121</v>
      </c>
      <c r="C16" s="121">
        <v>6893</v>
      </c>
      <c r="D16" s="121">
        <v>11156</v>
      </c>
      <c r="E16" s="121">
        <v>53397</v>
      </c>
      <c r="F16" s="121">
        <v>71446</v>
      </c>
      <c r="G16" s="121">
        <v>29236</v>
      </c>
      <c r="H16" s="120">
        <v>0</v>
      </c>
      <c r="I16" s="115">
        <f t="shared" si="0"/>
        <v>24161</v>
      </c>
      <c r="J16" s="121">
        <v>2397651.12</v>
      </c>
      <c r="K16" s="121">
        <v>1631196.8</v>
      </c>
      <c r="L16" s="120">
        <v>44.902000000000001</v>
      </c>
      <c r="M16" s="120">
        <v>55.793999999999997</v>
      </c>
      <c r="N16" s="120">
        <v>787.44</v>
      </c>
      <c r="O16" s="121">
        <v>1284462.28</v>
      </c>
    </row>
    <row r="17" spans="2:15" x14ac:dyDescent="0.25">
      <c r="B17" s="102" t="s">
        <v>55</v>
      </c>
      <c r="C17" s="103">
        <f>SUM(C13:C16)</f>
        <v>7744</v>
      </c>
      <c r="D17" s="103">
        <f t="shared" ref="D17:O17" si="1">SUM(D13:D16)</f>
        <v>19935</v>
      </c>
      <c r="E17" s="103">
        <f t="shared" si="1"/>
        <v>106959.5</v>
      </c>
      <c r="F17" s="103">
        <f t="shared" si="1"/>
        <v>134638.5</v>
      </c>
      <c r="G17" s="103">
        <f t="shared" si="1"/>
        <v>70626.3</v>
      </c>
      <c r="H17" s="145">
        <f t="shared" si="1"/>
        <v>0</v>
      </c>
      <c r="I17" s="145">
        <f>SUM(I13:I16)</f>
        <v>36333.199999999997</v>
      </c>
      <c r="J17" s="103">
        <f t="shared" si="1"/>
        <v>5779385.29</v>
      </c>
      <c r="K17" s="103">
        <f t="shared" si="1"/>
        <v>3242417.3499999996</v>
      </c>
      <c r="L17" s="145"/>
      <c r="M17" s="145"/>
      <c r="N17" s="145"/>
      <c r="O17" s="103">
        <f t="shared" si="1"/>
        <v>2455258.5199999996</v>
      </c>
    </row>
    <row r="18" spans="2:15" ht="15" customHeight="1" x14ac:dyDescent="0.25"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41"/>
      <c r="O18" s="97"/>
    </row>
    <row r="19" spans="2:15" x14ac:dyDescent="0.25">
      <c r="B19" s="256" t="s">
        <v>123</v>
      </c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8"/>
    </row>
    <row r="20" spans="2:15" ht="45" x14ac:dyDescent="0.25">
      <c r="B20" s="100" t="s">
        <v>4</v>
      </c>
      <c r="C20" s="100" t="s">
        <v>87</v>
      </c>
      <c r="D20" s="100" t="s">
        <v>88</v>
      </c>
      <c r="E20" s="100" t="s">
        <v>89</v>
      </c>
      <c r="F20" s="100" t="s">
        <v>90</v>
      </c>
      <c r="G20" s="100" t="s">
        <v>147</v>
      </c>
      <c r="H20" s="100" t="s">
        <v>83</v>
      </c>
      <c r="I20" s="24" t="s">
        <v>148</v>
      </c>
      <c r="J20" s="100" t="s">
        <v>149</v>
      </c>
      <c r="K20" s="100" t="s">
        <v>150</v>
      </c>
      <c r="L20" s="100" t="s">
        <v>151</v>
      </c>
      <c r="M20" s="100" t="s">
        <v>152</v>
      </c>
      <c r="N20" s="100" t="s">
        <v>5</v>
      </c>
      <c r="O20" s="100" t="s">
        <v>6</v>
      </c>
    </row>
    <row r="21" spans="2:15" x14ac:dyDescent="0.25">
      <c r="B21" s="110" t="s">
        <v>91</v>
      </c>
      <c r="C21" s="111">
        <v>0</v>
      </c>
      <c r="D21" s="111">
        <v>0</v>
      </c>
      <c r="E21" s="111">
        <v>16</v>
      </c>
      <c r="F21" s="111">
        <v>16</v>
      </c>
      <c r="G21" s="111">
        <v>16</v>
      </c>
      <c r="H21" s="111">
        <v>0</v>
      </c>
      <c r="I21" s="111">
        <f>E21-G21-H21</f>
        <v>0</v>
      </c>
      <c r="J21" s="111">
        <v>143.5</v>
      </c>
      <c r="K21" s="111">
        <v>133.5</v>
      </c>
      <c r="L21" s="111">
        <v>8.9689999999999994</v>
      </c>
      <c r="M21" s="111">
        <v>8.3439999999999994</v>
      </c>
      <c r="N21" s="112">
        <v>10549.81</v>
      </c>
      <c r="O21" s="112">
        <v>1408.4</v>
      </c>
    </row>
    <row r="22" spans="2:15" s="30" customFormat="1" x14ac:dyDescent="0.25">
      <c r="B22" s="113" t="s">
        <v>93</v>
      </c>
      <c r="C22" s="114">
        <v>0</v>
      </c>
      <c r="D22" s="114">
        <v>0</v>
      </c>
      <c r="E22" s="114">
        <v>33</v>
      </c>
      <c r="F22" s="114">
        <v>33</v>
      </c>
      <c r="G22" s="114">
        <v>33</v>
      </c>
      <c r="H22" s="114">
        <v>0</v>
      </c>
      <c r="I22" s="114">
        <f t="shared" ref="I22:I40" si="2">E22-G22-H22</f>
        <v>0</v>
      </c>
      <c r="J22" s="114">
        <v>160.4</v>
      </c>
      <c r="K22" s="114">
        <v>165.13</v>
      </c>
      <c r="L22" s="114">
        <v>4.8609999999999998</v>
      </c>
      <c r="M22" s="114">
        <v>5.0039999999999996</v>
      </c>
      <c r="N22" s="115">
        <v>9885.8700000000008</v>
      </c>
      <c r="O22" s="115">
        <v>1632.45</v>
      </c>
    </row>
    <row r="23" spans="2:15" x14ac:dyDescent="0.25">
      <c r="B23" s="110" t="s">
        <v>94</v>
      </c>
      <c r="C23" s="111">
        <v>0</v>
      </c>
      <c r="D23" s="111">
        <v>0</v>
      </c>
      <c r="E23" s="111">
        <v>80</v>
      </c>
      <c r="F23" s="111">
        <v>80</v>
      </c>
      <c r="G23" s="111">
        <v>80</v>
      </c>
      <c r="H23" s="111">
        <v>0</v>
      </c>
      <c r="I23" s="111">
        <f t="shared" si="2"/>
        <v>0</v>
      </c>
      <c r="J23" s="111">
        <v>320</v>
      </c>
      <c r="K23" s="111">
        <v>80</v>
      </c>
      <c r="L23" s="111">
        <v>4</v>
      </c>
      <c r="M23" s="111">
        <v>1</v>
      </c>
      <c r="N23" s="112">
        <v>99000</v>
      </c>
      <c r="O23" s="112">
        <v>7920</v>
      </c>
    </row>
    <row r="24" spans="2:15" s="30" customFormat="1" x14ac:dyDescent="0.25">
      <c r="B24" s="113" t="s">
        <v>95</v>
      </c>
      <c r="C24" s="114">
        <v>0</v>
      </c>
      <c r="D24" s="114">
        <v>0</v>
      </c>
      <c r="E24" s="114">
        <v>9</v>
      </c>
      <c r="F24" s="114">
        <v>9</v>
      </c>
      <c r="G24" s="114">
        <v>9</v>
      </c>
      <c r="H24" s="114">
        <v>0</v>
      </c>
      <c r="I24" s="114">
        <f t="shared" si="2"/>
        <v>0</v>
      </c>
      <c r="J24" s="114">
        <v>60.3</v>
      </c>
      <c r="K24" s="114">
        <v>60.3</v>
      </c>
      <c r="L24" s="114">
        <v>6.7</v>
      </c>
      <c r="M24" s="114">
        <v>6.7</v>
      </c>
      <c r="N24" s="115">
        <v>7970.15</v>
      </c>
      <c r="O24" s="114">
        <v>480.6</v>
      </c>
    </row>
    <row r="25" spans="2:15" x14ac:dyDescent="0.25">
      <c r="B25" s="110" t="s">
        <v>96</v>
      </c>
      <c r="C25" s="111">
        <v>0</v>
      </c>
      <c r="D25" s="111">
        <v>0</v>
      </c>
      <c r="E25" s="111">
        <v>4</v>
      </c>
      <c r="F25" s="111">
        <v>4</v>
      </c>
      <c r="G25" s="111">
        <v>4</v>
      </c>
      <c r="H25" s="111">
        <v>0</v>
      </c>
      <c r="I25" s="111">
        <f t="shared" si="2"/>
        <v>0</v>
      </c>
      <c r="J25" s="111">
        <v>54</v>
      </c>
      <c r="K25" s="111">
        <v>88</v>
      </c>
      <c r="L25" s="111">
        <v>13.5</v>
      </c>
      <c r="M25" s="111">
        <v>22</v>
      </c>
      <c r="N25" s="112">
        <v>7851.77</v>
      </c>
      <c r="O25" s="111">
        <v>690.96</v>
      </c>
    </row>
    <row r="26" spans="2:15" s="30" customFormat="1" x14ac:dyDescent="0.25">
      <c r="B26" s="113" t="s">
        <v>97</v>
      </c>
      <c r="C26" s="114">
        <v>0</v>
      </c>
      <c r="D26" s="114">
        <v>0</v>
      </c>
      <c r="E26" s="114">
        <v>10</v>
      </c>
      <c r="F26" s="114">
        <v>10</v>
      </c>
      <c r="G26" s="114">
        <v>10</v>
      </c>
      <c r="H26" s="114">
        <v>0</v>
      </c>
      <c r="I26" s="114">
        <f t="shared" si="2"/>
        <v>0</v>
      </c>
      <c r="J26" s="114">
        <v>38</v>
      </c>
      <c r="K26" s="114">
        <v>38</v>
      </c>
      <c r="L26" s="114">
        <v>3.8</v>
      </c>
      <c r="M26" s="114">
        <v>3.8</v>
      </c>
      <c r="N26" s="115">
        <v>7407.89</v>
      </c>
      <c r="O26" s="114">
        <v>281.5</v>
      </c>
    </row>
    <row r="27" spans="2:15" x14ac:dyDescent="0.25">
      <c r="B27" s="110" t="s">
        <v>98</v>
      </c>
      <c r="C27" s="111">
        <v>0</v>
      </c>
      <c r="D27" s="111">
        <v>350</v>
      </c>
      <c r="E27" s="112">
        <v>1280</v>
      </c>
      <c r="F27" s="112">
        <v>1630</v>
      </c>
      <c r="G27" s="112">
        <v>1280</v>
      </c>
      <c r="H27" s="111">
        <v>0</v>
      </c>
      <c r="I27" s="111">
        <f t="shared" si="2"/>
        <v>0</v>
      </c>
      <c r="J27" s="112">
        <v>36806.800000000003</v>
      </c>
      <c r="K27" s="112">
        <v>26703.8</v>
      </c>
      <c r="L27" s="111">
        <v>28.754999999999999</v>
      </c>
      <c r="M27" s="111">
        <v>20.861999999999998</v>
      </c>
      <c r="N27" s="112">
        <v>2595.4</v>
      </c>
      <c r="O27" s="112">
        <v>69307.13</v>
      </c>
    </row>
    <row r="28" spans="2:15" s="30" customFormat="1" x14ac:dyDescent="0.25">
      <c r="B28" s="113" t="s">
        <v>99</v>
      </c>
      <c r="C28" s="114">
        <v>0</v>
      </c>
      <c r="D28" s="114">
        <v>0</v>
      </c>
      <c r="E28" s="114">
        <v>238</v>
      </c>
      <c r="F28" s="114">
        <v>238</v>
      </c>
      <c r="G28" s="114">
        <v>238</v>
      </c>
      <c r="H28" s="114">
        <v>0</v>
      </c>
      <c r="I28" s="114">
        <f t="shared" si="2"/>
        <v>0</v>
      </c>
      <c r="J28" s="114">
        <v>994.35</v>
      </c>
      <c r="K28" s="114">
        <v>719.62</v>
      </c>
      <c r="L28" s="114">
        <v>4.1779999999999999</v>
      </c>
      <c r="M28" s="114">
        <v>3.024</v>
      </c>
      <c r="N28" s="115">
        <v>22103.51</v>
      </c>
      <c r="O28" s="115">
        <v>15906.13</v>
      </c>
    </row>
    <row r="29" spans="2:15" x14ac:dyDescent="0.25">
      <c r="B29" s="110" t="s">
        <v>100</v>
      </c>
      <c r="C29" s="111">
        <v>0</v>
      </c>
      <c r="D29" s="111">
        <v>0</v>
      </c>
      <c r="E29" s="111">
        <v>150</v>
      </c>
      <c r="F29" s="111">
        <v>150</v>
      </c>
      <c r="G29" s="111">
        <v>150</v>
      </c>
      <c r="H29" s="111">
        <v>0</v>
      </c>
      <c r="I29" s="111">
        <f t="shared" si="2"/>
        <v>0</v>
      </c>
      <c r="J29" s="112">
        <v>2085</v>
      </c>
      <c r="K29" s="112">
        <v>2025</v>
      </c>
      <c r="L29" s="111">
        <v>13.9</v>
      </c>
      <c r="M29" s="111">
        <v>13.5</v>
      </c>
      <c r="N29" s="112">
        <v>1232.3499999999999</v>
      </c>
      <c r="O29" s="112">
        <v>2495.5100000000002</v>
      </c>
    </row>
    <row r="30" spans="2:15" s="30" customFormat="1" x14ac:dyDescent="0.25">
      <c r="B30" s="113" t="s">
        <v>101</v>
      </c>
      <c r="C30" s="114">
        <v>0</v>
      </c>
      <c r="D30" s="114">
        <v>1</v>
      </c>
      <c r="E30" s="114">
        <v>21</v>
      </c>
      <c r="F30" s="114">
        <v>22</v>
      </c>
      <c r="G30" s="114">
        <v>21</v>
      </c>
      <c r="H30" s="114">
        <v>0</v>
      </c>
      <c r="I30" s="114">
        <f t="shared" si="2"/>
        <v>0</v>
      </c>
      <c r="J30" s="114">
        <v>184.8</v>
      </c>
      <c r="K30" s="114">
        <v>184.8</v>
      </c>
      <c r="L30" s="114">
        <v>8.8000000000000007</v>
      </c>
      <c r="M30" s="114">
        <v>8.8000000000000007</v>
      </c>
      <c r="N30" s="115">
        <v>8132.9</v>
      </c>
      <c r="O30" s="115">
        <v>1502.96</v>
      </c>
    </row>
    <row r="31" spans="2:15" x14ac:dyDescent="0.25">
      <c r="B31" s="110" t="s">
        <v>102</v>
      </c>
      <c r="C31" s="111">
        <v>0</v>
      </c>
      <c r="D31" s="111">
        <v>0</v>
      </c>
      <c r="E31" s="111">
        <v>15</v>
      </c>
      <c r="F31" s="111">
        <v>15</v>
      </c>
      <c r="G31" s="111">
        <v>15</v>
      </c>
      <c r="H31" s="111">
        <v>0</v>
      </c>
      <c r="I31" s="111">
        <f t="shared" si="2"/>
        <v>0</v>
      </c>
      <c r="J31" s="111">
        <v>114.6</v>
      </c>
      <c r="K31" s="111">
        <v>114.6</v>
      </c>
      <c r="L31" s="111">
        <v>7.64</v>
      </c>
      <c r="M31" s="111">
        <v>7.64</v>
      </c>
      <c r="N31" s="112">
        <v>8017.98</v>
      </c>
      <c r="O31" s="111">
        <v>918.86</v>
      </c>
    </row>
    <row r="32" spans="2:15" s="30" customFormat="1" x14ac:dyDescent="0.25">
      <c r="B32" s="113" t="s">
        <v>103</v>
      </c>
      <c r="C32" s="114">
        <v>23</v>
      </c>
      <c r="D32" s="114">
        <v>252</v>
      </c>
      <c r="E32" s="115">
        <v>6832.07</v>
      </c>
      <c r="F32" s="115">
        <v>7107.07</v>
      </c>
      <c r="G32" s="115">
        <v>6832.07</v>
      </c>
      <c r="H32" s="114">
        <v>0</v>
      </c>
      <c r="I32" s="114">
        <f t="shared" si="2"/>
        <v>0</v>
      </c>
      <c r="J32" s="115">
        <v>159681.54999999999</v>
      </c>
      <c r="K32" s="115">
        <v>132000.71</v>
      </c>
      <c r="L32" s="114">
        <v>23.372</v>
      </c>
      <c r="M32" s="114">
        <v>19.321000000000002</v>
      </c>
      <c r="N32" s="115">
        <v>5005.01</v>
      </c>
      <c r="O32" s="115">
        <v>660664.46</v>
      </c>
    </row>
    <row r="33" spans="2:15" x14ac:dyDescent="0.25">
      <c r="B33" s="110" t="s">
        <v>104</v>
      </c>
      <c r="C33" s="111">
        <v>0</v>
      </c>
      <c r="D33" s="111">
        <v>7</v>
      </c>
      <c r="E33" s="111">
        <v>65</v>
      </c>
      <c r="F33" s="111">
        <v>72</v>
      </c>
      <c r="G33" s="111">
        <v>65</v>
      </c>
      <c r="H33" s="111">
        <v>0</v>
      </c>
      <c r="I33" s="111">
        <f t="shared" si="2"/>
        <v>0</v>
      </c>
      <c r="J33" s="112">
        <v>1653.05</v>
      </c>
      <c r="K33" s="112">
        <v>1957</v>
      </c>
      <c r="L33" s="111">
        <v>25.431999999999999</v>
      </c>
      <c r="M33" s="111">
        <v>30.108000000000001</v>
      </c>
      <c r="N33" s="112">
        <v>1937.18</v>
      </c>
      <c r="O33" s="112">
        <v>3791.06</v>
      </c>
    </row>
    <row r="34" spans="2:15" s="30" customFormat="1" x14ac:dyDescent="0.25">
      <c r="B34" s="113" t="s">
        <v>105</v>
      </c>
      <c r="C34" s="114">
        <v>120</v>
      </c>
      <c r="D34" s="114">
        <v>188</v>
      </c>
      <c r="E34" s="114">
        <v>65</v>
      </c>
      <c r="F34" s="114">
        <v>373</v>
      </c>
      <c r="G34" s="114">
        <v>65</v>
      </c>
      <c r="H34" s="114">
        <v>0</v>
      </c>
      <c r="I34" s="114">
        <f t="shared" si="2"/>
        <v>0</v>
      </c>
      <c r="J34" s="114">
        <v>373</v>
      </c>
      <c r="K34" s="114">
        <v>362.5</v>
      </c>
      <c r="L34" s="114">
        <v>5.7380000000000004</v>
      </c>
      <c r="M34" s="114">
        <v>5.577</v>
      </c>
      <c r="N34" s="115">
        <v>30440</v>
      </c>
      <c r="O34" s="115">
        <v>11034.5</v>
      </c>
    </row>
    <row r="35" spans="2:15" x14ac:dyDescent="0.25">
      <c r="B35" s="110" t="s">
        <v>113</v>
      </c>
      <c r="C35" s="111">
        <v>0</v>
      </c>
      <c r="D35" s="111">
        <v>20</v>
      </c>
      <c r="E35" s="111">
        <v>65</v>
      </c>
      <c r="F35" s="111">
        <v>85</v>
      </c>
      <c r="G35" s="111">
        <v>65</v>
      </c>
      <c r="H35" s="111">
        <v>0</v>
      </c>
      <c r="I35" s="111">
        <f t="shared" si="2"/>
        <v>0</v>
      </c>
      <c r="J35" s="111">
        <v>325</v>
      </c>
      <c r="K35" s="111">
        <v>188</v>
      </c>
      <c r="L35" s="111">
        <v>5</v>
      </c>
      <c r="M35" s="111">
        <v>2.8919999999999999</v>
      </c>
      <c r="N35" s="112">
        <v>88718.09</v>
      </c>
      <c r="O35" s="112">
        <v>16679</v>
      </c>
    </row>
    <row r="36" spans="2:15" s="30" customFormat="1" x14ac:dyDescent="0.25">
      <c r="B36" s="113" t="s">
        <v>106</v>
      </c>
      <c r="C36" s="114">
        <v>0</v>
      </c>
      <c r="D36" s="114">
        <v>0</v>
      </c>
      <c r="E36" s="114">
        <v>65</v>
      </c>
      <c r="F36" s="114">
        <v>65</v>
      </c>
      <c r="G36" s="114">
        <v>65</v>
      </c>
      <c r="H36" s="114">
        <v>0</v>
      </c>
      <c r="I36" s="114">
        <f t="shared" si="2"/>
        <v>0</v>
      </c>
      <c r="J36" s="115">
        <v>5200</v>
      </c>
      <c r="K36" s="115">
        <v>4875</v>
      </c>
      <c r="L36" s="114">
        <v>80</v>
      </c>
      <c r="M36" s="114">
        <v>75</v>
      </c>
      <c r="N36" s="115">
        <v>4500</v>
      </c>
      <c r="O36" s="115">
        <v>21937.5</v>
      </c>
    </row>
    <row r="37" spans="2:15" ht="22.5" x14ac:dyDescent="0.25">
      <c r="B37" s="144" t="s">
        <v>107</v>
      </c>
      <c r="C37" s="111"/>
      <c r="D37" s="111"/>
      <c r="E37" s="112">
        <v>29219</v>
      </c>
      <c r="F37" s="112">
        <v>29219</v>
      </c>
      <c r="G37" s="112">
        <v>29219</v>
      </c>
      <c r="H37" s="111">
        <v>0</v>
      </c>
      <c r="I37" s="111">
        <f t="shared" si="2"/>
        <v>0</v>
      </c>
      <c r="J37" s="115">
        <v>669047</v>
      </c>
      <c r="K37" s="112">
        <v>688487.65</v>
      </c>
      <c r="L37" s="114">
        <v>22.981000000000002</v>
      </c>
      <c r="M37" s="111">
        <v>23.562999999999999</v>
      </c>
      <c r="N37" s="111">
        <v>706.97</v>
      </c>
      <c r="O37" s="112">
        <v>486743.38</v>
      </c>
    </row>
    <row r="38" spans="2:15" s="30" customFormat="1" x14ac:dyDescent="0.25">
      <c r="B38" s="113" t="s">
        <v>108</v>
      </c>
      <c r="C38" s="114">
        <v>0</v>
      </c>
      <c r="D38" s="114">
        <v>0</v>
      </c>
      <c r="E38" s="114">
        <v>85</v>
      </c>
      <c r="F38" s="114">
        <v>85</v>
      </c>
      <c r="G38" s="114">
        <v>85</v>
      </c>
      <c r="H38" s="114">
        <v>0</v>
      </c>
      <c r="I38" s="114">
        <f t="shared" si="2"/>
        <v>0</v>
      </c>
      <c r="J38" s="115">
        <v>3825</v>
      </c>
      <c r="K38" s="115">
        <v>1530</v>
      </c>
      <c r="L38" s="114">
        <v>45</v>
      </c>
      <c r="M38" s="114">
        <v>18</v>
      </c>
      <c r="N38" s="114">
        <v>372.5</v>
      </c>
      <c r="O38" s="114">
        <v>569.91999999999996</v>
      </c>
    </row>
    <row r="39" spans="2:15" x14ac:dyDescent="0.25">
      <c r="B39" s="110" t="s">
        <v>109</v>
      </c>
      <c r="C39" s="111">
        <v>0</v>
      </c>
      <c r="D39" s="111">
        <v>8</v>
      </c>
      <c r="E39" s="111">
        <v>37</v>
      </c>
      <c r="F39" s="111">
        <v>45</v>
      </c>
      <c r="G39" s="111">
        <v>37</v>
      </c>
      <c r="H39" s="111">
        <v>0</v>
      </c>
      <c r="I39" s="111">
        <f t="shared" si="2"/>
        <v>0</v>
      </c>
      <c r="J39" s="111">
        <v>429</v>
      </c>
      <c r="K39" s="111">
        <v>408</v>
      </c>
      <c r="L39" s="111">
        <v>11.595000000000001</v>
      </c>
      <c r="M39" s="111">
        <v>11.026999999999999</v>
      </c>
      <c r="N39" s="112">
        <v>3948.99</v>
      </c>
      <c r="O39" s="112">
        <v>1611.19</v>
      </c>
    </row>
    <row r="40" spans="2:15" s="30" customFormat="1" x14ac:dyDescent="0.25">
      <c r="B40" s="113" t="s">
        <v>110</v>
      </c>
      <c r="C40" s="114">
        <v>0</v>
      </c>
      <c r="D40" s="114">
        <v>18</v>
      </c>
      <c r="E40" s="114">
        <v>82</v>
      </c>
      <c r="F40" s="114">
        <v>100</v>
      </c>
      <c r="G40" s="114">
        <v>82</v>
      </c>
      <c r="H40" s="114">
        <v>0</v>
      </c>
      <c r="I40" s="114">
        <f t="shared" si="2"/>
        <v>0</v>
      </c>
      <c r="J40" s="114">
        <v>610.5</v>
      </c>
      <c r="K40" s="114">
        <v>604.5</v>
      </c>
      <c r="L40" s="114">
        <v>7.4450000000000003</v>
      </c>
      <c r="M40" s="114">
        <v>7.3719999999999999</v>
      </c>
      <c r="N40" s="115">
        <v>11826.88</v>
      </c>
      <c r="O40" s="115">
        <v>7149.35</v>
      </c>
    </row>
    <row r="41" spans="2:15" x14ac:dyDescent="0.25">
      <c r="B41" s="105" t="s">
        <v>55</v>
      </c>
      <c r="C41" s="104">
        <v>143</v>
      </c>
      <c r="D41" s="104">
        <v>854</v>
      </c>
      <c r="E41" s="103">
        <v>38371.07</v>
      </c>
      <c r="F41" s="103">
        <v>39368.07</v>
      </c>
      <c r="G41" s="103">
        <v>38371.07</v>
      </c>
      <c r="H41" s="104">
        <v>0</v>
      </c>
      <c r="I41" s="104">
        <f>SUM(I21:I40)</f>
        <v>0</v>
      </c>
      <c r="J41" s="103">
        <v>890675.05</v>
      </c>
      <c r="K41" s="103">
        <v>860726.11</v>
      </c>
      <c r="L41" s="104"/>
      <c r="M41" s="104"/>
      <c r="N41" s="104"/>
      <c r="O41" s="103">
        <v>1312724.8600000001</v>
      </c>
    </row>
    <row r="42" spans="2:15" x14ac:dyDescent="0.25">
      <c r="B42" s="26"/>
      <c r="C42" s="28"/>
      <c r="D42" s="28"/>
      <c r="E42" s="27"/>
      <c r="F42" s="27"/>
      <c r="G42" s="27"/>
      <c r="H42" s="28"/>
      <c r="I42" s="28"/>
      <c r="J42" s="27"/>
      <c r="K42" s="27"/>
      <c r="L42" s="28"/>
      <c r="M42" s="28"/>
      <c r="N42" s="28"/>
      <c r="O42" s="27"/>
    </row>
    <row r="43" spans="2:15" x14ac:dyDescent="0.25">
      <c r="B43" s="26"/>
      <c r="C43" s="28"/>
      <c r="D43" s="28"/>
      <c r="E43" s="27"/>
      <c r="F43" s="27"/>
      <c r="G43" s="27"/>
      <c r="H43" s="28"/>
      <c r="I43" s="28"/>
      <c r="J43" s="27"/>
      <c r="K43" s="27"/>
      <c r="L43" s="28"/>
      <c r="M43" s="28"/>
      <c r="N43" s="28"/>
      <c r="O43" s="27"/>
    </row>
    <row r="44" spans="2:15" x14ac:dyDescent="0.25">
      <c r="B44" s="256" t="s">
        <v>124</v>
      </c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137"/>
    </row>
    <row r="45" spans="2:15" ht="15.75" x14ac:dyDescent="0.25">
      <c r="B45" s="138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32" t="s">
        <v>3</v>
      </c>
      <c r="O45" s="139">
        <v>42767</v>
      </c>
    </row>
    <row r="46" spans="2:15" ht="45" x14ac:dyDescent="0.25">
      <c r="B46" s="100" t="s">
        <v>4</v>
      </c>
      <c r="C46" s="100" t="s">
        <v>87</v>
      </c>
      <c r="D46" s="100" t="s">
        <v>88</v>
      </c>
      <c r="E46" s="100" t="s">
        <v>89</v>
      </c>
      <c r="F46" s="100" t="s">
        <v>90</v>
      </c>
      <c r="G46" s="100" t="s">
        <v>147</v>
      </c>
      <c r="H46" s="100" t="s">
        <v>83</v>
      </c>
      <c r="I46" s="24" t="s">
        <v>148</v>
      </c>
      <c r="J46" s="100" t="s">
        <v>149</v>
      </c>
      <c r="K46" s="100" t="s">
        <v>150</v>
      </c>
      <c r="L46" s="100" t="s">
        <v>151</v>
      </c>
      <c r="M46" s="100" t="s">
        <v>152</v>
      </c>
      <c r="N46" s="100" t="s">
        <v>5</v>
      </c>
      <c r="O46" s="100" t="s">
        <v>6</v>
      </c>
    </row>
    <row r="47" spans="2:15" x14ac:dyDescent="0.25">
      <c r="B47" s="110" t="s">
        <v>91</v>
      </c>
      <c r="C47" s="111">
        <v>0</v>
      </c>
      <c r="D47" s="111">
        <v>0</v>
      </c>
      <c r="E47" s="111">
        <v>13</v>
      </c>
      <c r="F47" s="111">
        <v>13</v>
      </c>
      <c r="G47" s="111">
        <v>13</v>
      </c>
      <c r="H47" s="111">
        <v>0</v>
      </c>
      <c r="I47" s="111">
        <f>E47-G47-H47</f>
        <v>0</v>
      </c>
      <c r="J47" s="111">
        <v>40.299999999999997</v>
      </c>
      <c r="K47" s="111">
        <v>33.979999999999997</v>
      </c>
      <c r="L47" s="111">
        <v>3.1</v>
      </c>
      <c r="M47" s="111">
        <v>2.6139999999999999</v>
      </c>
      <c r="N47" s="112">
        <v>3911.7</v>
      </c>
      <c r="O47" s="111">
        <v>132.91999999999999</v>
      </c>
    </row>
    <row r="48" spans="2:15" s="30" customFormat="1" x14ac:dyDescent="0.25">
      <c r="B48" s="113" t="s">
        <v>92</v>
      </c>
      <c r="C48" s="114">
        <v>14.5</v>
      </c>
      <c r="D48" s="114">
        <v>0</v>
      </c>
      <c r="E48" s="115">
        <v>9577</v>
      </c>
      <c r="F48" s="115">
        <v>9591.5</v>
      </c>
      <c r="G48" s="115">
        <v>9577</v>
      </c>
      <c r="H48" s="114">
        <v>0</v>
      </c>
      <c r="I48" s="114">
        <f t="shared" ref="I48:I64" si="3">E48-G48-H48</f>
        <v>0</v>
      </c>
      <c r="J48" s="115">
        <v>233130.95</v>
      </c>
      <c r="K48" s="115">
        <v>221225.15</v>
      </c>
      <c r="L48" s="114">
        <v>24.343</v>
      </c>
      <c r="M48" s="114">
        <v>23.1</v>
      </c>
      <c r="N48" s="114">
        <v>445.43</v>
      </c>
      <c r="O48" s="115">
        <v>98539.49</v>
      </c>
    </row>
    <row r="49" spans="2:15" x14ac:dyDescent="0.25">
      <c r="B49" s="110" t="s">
        <v>93</v>
      </c>
      <c r="C49" s="111">
        <v>0</v>
      </c>
      <c r="D49" s="111">
        <v>0</v>
      </c>
      <c r="E49" s="111">
        <v>42</v>
      </c>
      <c r="F49" s="111">
        <v>42</v>
      </c>
      <c r="G49" s="111">
        <v>42</v>
      </c>
      <c r="H49" s="111">
        <v>0</v>
      </c>
      <c r="I49" s="111">
        <f t="shared" si="3"/>
        <v>0</v>
      </c>
      <c r="J49" s="111">
        <v>47.1</v>
      </c>
      <c r="K49" s="111">
        <v>40.85</v>
      </c>
      <c r="L49" s="111">
        <v>1.121</v>
      </c>
      <c r="M49" s="111">
        <v>0.97299999999999998</v>
      </c>
      <c r="N49" s="112">
        <v>3095.84</v>
      </c>
      <c r="O49" s="111">
        <v>126.47</v>
      </c>
    </row>
    <row r="50" spans="2:15" s="30" customFormat="1" x14ac:dyDescent="0.25">
      <c r="B50" s="113" t="s">
        <v>98</v>
      </c>
      <c r="C50" s="114">
        <v>0</v>
      </c>
      <c r="D50" s="114">
        <v>0</v>
      </c>
      <c r="E50" s="114">
        <v>15</v>
      </c>
      <c r="F50" s="114">
        <v>15</v>
      </c>
      <c r="G50" s="114">
        <v>15</v>
      </c>
      <c r="H50" s="114">
        <v>0</v>
      </c>
      <c r="I50" s="114">
        <f t="shared" si="3"/>
        <v>0</v>
      </c>
      <c r="J50" s="114">
        <v>70.5</v>
      </c>
      <c r="K50" s="114">
        <v>66</v>
      </c>
      <c r="L50" s="114">
        <v>4.7</v>
      </c>
      <c r="M50" s="114">
        <v>4.4000000000000004</v>
      </c>
      <c r="N50" s="115">
        <v>1227.2</v>
      </c>
      <c r="O50" s="114">
        <v>81</v>
      </c>
    </row>
    <row r="51" spans="2:15" x14ac:dyDescent="0.25">
      <c r="B51" s="110" t="s">
        <v>99</v>
      </c>
      <c r="C51" s="111">
        <v>0</v>
      </c>
      <c r="D51" s="111">
        <v>6.35</v>
      </c>
      <c r="E51" s="111">
        <v>488</v>
      </c>
      <c r="F51" s="111">
        <v>494.35</v>
      </c>
      <c r="G51" s="111">
        <v>488</v>
      </c>
      <c r="H51" s="111">
        <v>0</v>
      </c>
      <c r="I51" s="111">
        <f t="shared" si="3"/>
        <v>0</v>
      </c>
      <c r="J51" s="112">
        <v>1849.85</v>
      </c>
      <c r="K51" s="112">
        <v>1835.2</v>
      </c>
      <c r="L51" s="111">
        <v>3.7909999999999999</v>
      </c>
      <c r="M51" s="111">
        <v>3.7610000000000001</v>
      </c>
      <c r="N51" s="112">
        <v>20977.75</v>
      </c>
      <c r="O51" s="112">
        <v>38498.36</v>
      </c>
    </row>
    <row r="52" spans="2:15" s="30" customFormat="1" ht="33.75" x14ac:dyDescent="0.25">
      <c r="B52" s="113" t="s">
        <v>111</v>
      </c>
      <c r="C52" s="114">
        <v>0</v>
      </c>
      <c r="D52" s="114">
        <v>4</v>
      </c>
      <c r="E52" s="114">
        <v>21</v>
      </c>
      <c r="F52" s="114">
        <v>25</v>
      </c>
      <c r="G52" s="114">
        <v>21</v>
      </c>
      <c r="H52" s="114">
        <v>0</v>
      </c>
      <c r="I52" s="114">
        <f t="shared" si="3"/>
        <v>0</v>
      </c>
      <c r="J52" s="114">
        <v>347</v>
      </c>
      <c r="K52" s="114">
        <v>354</v>
      </c>
      <c r="L52" s="114">
        <v>16.524000000000001</v>
      </c>
      <c r="M52" s="114">
        <v>16.856999999999999</v>
      </c>
      <c r="N52" s="115">
        <v>1270.76</v>
      </c>
      <c r="O52" s="114">
        <v>449.85</v>
      </c>
    </row>
    <row r="53" spans="2:15" x14ac:dyDescent="0.25">
      <c r="B53" s="110" t="s">
        <v>100</v>
      </c>
      <c r="C53" s="111">
        <v>0</v>
      </c>
      <c r="D53" s="111">
        <v>3</v>
      </c>
      <c r="E53" s="112">
        <v>2206</v>
      </c>
      <c r="F53" s="112">
        <v>2209</v>
      </c>
      <c r="G53" s="112">
        <v>2206</v>
      </c>
      <c r="H53" s="111">
        <v>0</v>
      </c>
      <c r="I53" s="111">
        <f t="shared" si="3"/>
        <v>0</v>
      </c>
      <c r="J53" s="112">
        <v>20569.099999999999</v>
      </c>
      <c r="K53" s="112">
        <v>19741.2</v>
      </c>
      <c r="L53" s="111">
        <v>9.3239999999999998</v>
      </c>
      <c r="M53" s="111">
        <v>8.9489999999999998</v>
      </c>
      <c r="N53" s="112">
        <v>1228.17</v>
      </c>
      <c r="O53" s="112">
        <v>24245.51</v>
      </c>
    </row>
    <row r="54" spans="2:15" s="30" customFormat="1" x14ac:dyDescent="0.25">
      <c r="B54" s="113" t="s">
        <v>112</v>
      </c>
      <c r="C54" s="114">
        <v>0</v>
      </c>
      <c r="D54" s="114">
        <v>0</v>
      </c>
      <c r="E54" s="114">
        <v>125</v>
      </c>
      <c r="F54" s="114">
        <v>125</v>
      </c>
      <c r="G54" s="114">
        <v>125</v>
      </c>
      <c r="H54" s="114">
        <v>0</v>
      </c>
      <c r="I54" s="114">
        <f t="shared" si="3"/>
        <v>0</v>
      </c>
      <c r="J54" s="115">
        <v>1150</v>
      </c>
      <c r="K54" s="114">
        <v>775</v>
      </c>
      <c r="L54" s="114">
        <v>9.1999999999999993</v>
      </c>
      <c r="M54" s="114">
        <v>6.2</v>
      </c>
      <c r="N54" s="115">
        <v>1022.56</v>
      </c>
      <c r="O54" s="114">
        <v>792.48</v>
      </c>
    </row>
    <row r="55" spans="2:15" x14ac:dyDescent="0.25">
      <c r="B55" s="110" t="s">
        <v>103</v>
      </c>
      <c r="C55" s="111">
        <v>0</v>
      </c>
      <c r="D55" s="111">
        <v>21.5</v>
      </c>
      <c r="E55" s="112">
        <v>24646</v>
      </c>
      <c r="F55" s="112">
        <v>24667.5</v>
      </c>
      <c r="G55" s="112">
        <v>24646</v>
      </c>
      <c r="H55" s="111">
        <v>0</v>
      </c>
      <c r="I55" s="111">
        <f t="shared" si="3"/>
        <v>0</v>
      </c>
      <c r="J55" s="112">
        <v>211267.68</v>
      </c>
      <c r="K55" s="112">
        <v>214968.8</v>
      </c>
      <c r="L55" s="111">
        <v>8.5719999999999992</v>
      </c>
      <c r="M55" s="111">
        <v>8.7219999999999995</v>
      </c>
      <c r="N55" s="111">
        <v>892.79</v>
      </c>
      <c r="O55" s="112">
        <v>191920.96</v>
      </c>
    </row>
    <row r="56" spans="2:15" s="30" customFormat="1" x14ac:dyDescent="0.25">
      <c r="B56" s="113" t="s">
        <v>104</v>
      </c>
      <c r="C56" s="114">
        <v>0.5</v>
      </c>
      <c r="D56" s="114">
        <v>0</v>
      </c>
      <c r="E56" s="114">
        <v>235.5</v>
      </c>
      <c r="F56" s="114">
        <v>236</v>
      </c>
      <c r="G56" s="114">
        <v>235.5</v>
      </c>
      <c r="H56" s="114">
        <v>0</v>
      </c>
      <c r="I56" s="114">
        <f t="shared" si="3"/>
        <v>0</v>
      </c>
      <c r="J56" s="115">
        <v>1187.95</v>
      </c>
      <c r="K56" s="115">
        <v>1094.07</v>
      </c>
      <c r="L56" s="114">
        <v>5.0439999999999996</v>
      </c>
      <c r="M56" s="114">
        <v>4.6459999999999999</v>
      </c>
      <c r="N56" s="115">
        <v>1655.4</v>
      </c>
      <c r="O56" s="115">
        <v>1811.13</v>
      </c>
    </row>
    <row r="57" spans="2:15" x14ac:dyDescent="0.25">
      <c r="B57" s="110" t="s">
        <v>105</v>
      </c>
      <c r="C57" s="111">
        <v>0</v>
      </c>
      <c r="D57" s="111">
        <v>0</v>
      </c>
      <c r="E57" s="111">
        <v>11</v>
      </c>
      <c r="F57" s="111">
        <v>11</v>
      </c>
      <c r="G57" s="111">
        <v>11</v>
      </c>
      <c r="H57" s="111">
        <v>0</v>
      </c>
      <c r="I57" s="111">
        <f t="shared" si="3"/>
        <v>0</v>
      </c>
      <c r="J57" s="111">
        <v>13.2</v>
      </c>
      <c r="K57" s="111">
        <v>9.9499999999999993</v>
      </c>
      <c r="L57" s="111">
        <v>1.2</v>
      </c>
      <c r="M57" s="111">
        <v>0.90500000000000003</v>
      </c>
      <c r="N57" s="112">
        <v>46547.74</v>
      </c>
      <c r="O57" s="111">
        <v>463.15</v>
      </c>
    </row>
    <row r="58" spans="2:15" s="30" customFormat="1" ht="33.75" x14ac:dyDescent="0.25">
      <c r="B58" s="113" t="s">
        <v>114</v>
      </c>
      <c r="C58" s="114">
        <v>0</v>
      </c>
      <c r="D58" s="114">
        <v>0</v>
      </c>
      <c r="E58" s="114">
        <v>740</v>
      </c>
      <c r="F58" s="114">
        <v>740</v>
      </c>
      <c r="G58" s="114">
        <v>740</v>
      </c>
      <c r="H58" s="114">
        <v>0</v>
      </c>
      <c r="I58" s="114">
        <f t="shared" si="3"/>
        <v>0</v>
      </c>
      <c r="J58" s="115">
        <v>587920</v>
      </c>
      <c r="K58" s="115">
        <v>621940</v>
      </c>
      <c r="L58" s="114">
        <v>794.48599999999999</v>
      </c>
      <c r="M58" s="114">
        <v>840.45899999999995</v>
      </c>
      <c r="N58" s="114">
        <v>10.130000000000001</v>
      </c>
      <c r="O58" s="115">
        <v>6302.73</v>
      </c>
    </row>
    <row r="59" spans="2:15" x14ac:dyDescent="0.25">
      <c r="B59" s="110" t="s">
        <v>106</v>
      </c>
      <c r="C59" s="111">
        <v>0</v>
      </c>
      <c r="D59" s="111">
        <v>0</v>
      </c>
      <c r="E59" s="111">
        <v>78</v>
      </c>
      <c r="F59" s="111">
        <v>78</v>
      </c>
      <c r="G59" s="111">
        <v>78</v>
      </c>
      <c r="H59" s="111">
        <v>0</v>
      </c>
      <c r="I59" s="111">
        <f t="shared" si="3"/>
        <v>0</v>
      </c>
      <c r="J59" s="112">
        <v>1881</v>
      </c>
      <c r="K59" s="112">
        <v>1883.4</v>
      </c>
      <c r="L59" s="111">
        <v>24.114999999999998</v>
      </c>
      <c r="M59" s="111">
        <v>24.146000000000001</v>
      </c>
      <c r="N59" s="112">
        <v>4531.1400000000003</v>
      </c>
      <c r="O59" s="112">
        <v>8533.9500000000007</v>
      </c>
    </row>
    <row r="60" spans="2:15" s="30" customFormat="1" ht="22.5" x14ac:dyDescent="0.25">
      <c r="B60" s="113" t="s">
        <v>107</v>
      </c>
      <c r="C60" s="114"/>
      <c r="D60" s="114"/>
      <c r="E60" s="115">
        <v>114412.5</v>
      </c>
      <c r="F60" s="115">
        <v>114412.5</v>
      </c>
      <c r="G60" s="115">
        <v>114412.5</v>
      </c>
      <c r="H60" s="114">
        <v>0</v>
      </c>
      <c r="I60" s="114">
        <f t="shared" si="3"/>
        <v>0</v>
      </c>
      <c r="J60" s="115">
        <v>1782089.75</v>
      </c>
      <c r="K60" s="115">
        <v>1488476.7</v>
      </c>
      <c r="L60" s="114">
        <v>15.816000000000001</v>
      </c>
      <c r="M60" s="114">
        <v>13.01</v>
      </c>
      <c r="N60" s="114">
        <v>658.04</v>
      </c>
      <c r="O60" s="115">
        <v>979477.31</v>
      </c>
    </row>
    <row r="61" spans="2:15" s="30" customFormat="1" ht="22.5" x14ac:dyDescent="0.25">
      <c r="B61" s="113" t="s">
        <v>115</v>
      </c>
      <c r="C61" s="114">
        <v>102</v>
      </c>
      <c r="D61" s="114">
        <v>0</v>
      </c>
      <c r="E61" s="115">
        <v>1119</v>
      </c>
      <c r="F61" s="115">
        <v>1221</v>
      </c>
      <c r="G61" s="115">
        <v>1119</v>
      </c>
      <c r="H61" s="114">
        <v>0</v>
      </c>
      <c r="I61" s="114">
        <f t="shared" si="3"/>
        <v>0</v>
      </c>
      <c r="J61" s="115">
        <v>55854.5</v>
      </c>
      <c r="K61" s="115">
        <v>51297.5</v>
      </c>
      <c r="L61" s="114">
        <v>49.914999999999999</v>
      </c>
      <c r="M61" s="114">
        <v>45.841999999999999</v>
      </c>
      <c r="N61" s="114">
        <v>574.86</v>
      </c>
      <c r="O61" s="115">
        <v>29488.94</v>
      </c>
    </row>
    <row r="62" spans="2:15" ht="22.5" x14ac:dyDescent="0.25">
      <c r="B62" s="110" t="s">
        <v>116</v>
      </c>
      <c r="C62" s="111">
        <v>0</v>
      </c>
      <c r="D62" s="111">
        <v>0</v>
      </c>
      <c r="E62" s="111">
        <v>8</v>
      </c>
      <c r="F62" s="111">
        <v>8</v>
      </c>
      <c r="G62" s="111">
        <v>0.5</v>
      </c>
      <c r="H62" s="111">
        <v>7.5</v>
      </c>
      <c r="I62" s="111">
        <f t="shared" si="3"/>
        <v>0</v>
      </c>
      <c r="J62" s="111">
        <v>64.8</v>
      </c>
      <c r="K62" s="111">
        <v>3.9</v>
      </c>
      <c r="L62" s="111">
        <v>8.1</v>
      </c>
      <c r="M62" s="111">
        <v>7.8</v>
      </c>
      <c r="N62" s="111">
        <v>980</v>
      </c>
      <c r="O62" s="111">
        <v>3.82</v>
      </c>
    </row>
    <row r="63" spans="2:15" s="30" customFormat="1" x14ac:dyDescent="0.25">
      <c r="B63" s="113" t="s">
        <v>109</v>
      </c>
      <c r="C63" s="114">
        <v>108</v>
      </c>
      <c r="D63" s="115">
        <v>1100</v>
      </c>
      <c r="E63" s="115">
        <v>1795</v>
      </c>
      <c r="F63" s="115">
        <v>3003</v>
      </c>
      <c r="G63" s="115">
        <v>1795</v>
      </c>
      <c r="H63" s="114">
        <v>0</v>
      </c>
      <c r="I63" s="114">
        <f t="shared" si="3"/>
        <v>0</v>
      </c>
      <c r="J63" s="115">
        <v>14861.95</v>
      </c>
      <c r="K63" s="115">
        <v>14727.49</v>
      </c>
      <c r="L63" s="114">
        <v>8.2799999999999994</v>
      </c>
      <c r="M63" s="114">
        <v>8.2050000000000001</v>
      </c>
      <c r="N63" s="115">
        <v>2894.35</v>
      </c>
      <c r="O63" s="115">
        <v>42626.46</v>
      </c>
    </row>
    <row r="64" spans="2:15" x14ac:dyDescent="0.25">
      <c r="B64" s="110" t="s">
        <v>117</v>
      </c>
      <c r="C64" s="111">
        <v>0</v>
      </c>
      <c r="D64" s="111">
        <v>0</v>
      </c>
      <c r="E64" s="111">
        <v>25</v>
      </c>
      <c r="F64" s="111">
        <v>25</v>
      </c>
      <c r="G64" s="111">
        <v>25</v>
      </c>
      <c r="H64" s="111">
        <v>0</v>
      </c>
      <c r="I64" s="111">
        <f t="shared" si="3"/>
        <v>0</v>
      </c>
      <c r="J64" s="111">
        <v>8.75</v>
      </c>
      <c r="K64" s="111">
        <v>8.75</v>
      </c>
      <c r="L64" s="111">
        <v>0.35</v>
      </c>
      <c r="M64" s="111">
        <v>0.35</v>
      </c>
      <c r="N64" s="112">
        <v>85000</v>
      </c>
      <c r="O64" s="111">
        <v>743.75</v>
      </c>
    </row>
    <row r="65" spans="2:15" x14ac:dyDescent="0.25">
      <c r="B65" s="105" t="s">
        <v>55</v>
      </c>
      <c r="C65" s="104">
        <v>225</v>
      </c>
      <c r="D65" s="103">
        <v>1135.8499999999999</v>
      </c>
      <c r="E65" s="103">
        <v>155557</v>
      </c>
      <c r="F65" s="103">
        <v>156917.85</v>
      </c>
      <c r="G65" s="103">
        <v>155549.5</v>
      </c>
      <c r="H65" s="104">
        <v>7.5</v>
      </c>
      <c r="I65" s="104">
        <f>SUM(I47:I64)</f>
        <v>0</v>
      </c>
      <c r="J65" s="103">
        <v>2952565.53</v>
      </c>
      <c r="K65" s="103">
        <v>2638481.94</v>
      </c>
      <c r="L65" s="104"/>
      <c r="M65" s="104"/>
      <c r="N65" s="104"/>
      <c r="O65" s="103">
        <v>1424238.28</v>
      </c>
    </row>
    <row r="66" spans="2:15" x14ac:dyDescent="0.25">
      <c r="B66" s="29"/>
      <c r="C66" s="29"/>
      <c r="D66" s="29"/>
      <c r="E66" s="29"/>
      <c r="F66" s="29"/>
      <c r="G66" s="29"/>
      <c r="H66" s="29"/>
      <c r="I66" s="29"/>
      <c r="J66" s="43"/>
      <c r="K66" s="43"/>
      <c r="L66" s="43"/>
      <c r="M66" s="43"/>
      <c r="N66" s="43"/>
    </row>
    <row r="67" spans="2:15" x14ac:dyDescent="0.25">
      <c r="B67" s="94" t="s">
        <v>140</v>
      </c>
    </row>
  </sheetData>
  <mergeCells count="9">
    <mergeCell ref="B18:M18"/>
    <mergeCell ref="B19:O19"/>
    <mergeCell ref="B44:N44"/>
    <mergeCell ref="B10:O10"/>
    <mergeCell ref="B1:N1"/>
    <mergeCell ref="B2:O2"/>
    <mergeCell ref="B3:O3"/>
    <mergeCell ref="B4:O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M68"/>
  <sheetViews>
    <sheetView topLeftCell="A3" workbookViewId="0">
      <selection activeCell="J22" sqref="J21:J22"/>
    </sheetView>
  </sheetViews>
  <sheetFormatPr baseColWidth="10" defaultColWidth="11.42578125" defaultRowHeight="15" x14ac:dyDescent="0.25"/>
  <cols>
    <col min="1" max="1" width="3.5703125" customWidth="1"/>
    <col min="2" max="2" width="13.140625" customWidth="1"/>
  </cols>
  <sheetData>
    <row r="2" spans="2:13" ht="15.75" thickBot="1" x14ac:dyDescent="0.3"/>
    <row r="3" spans="2:13" ht="15.75" x14ac:dyDescent="0.25">
      <c r="B3" s="262" t="s">
        <v>60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4"/>
    </row>
    <row r="4" spans="2:13" x14ac:dyDescent="0.25">
      <c r="B4" s="239" t="s">
        <v>61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1"/>
    </row>
    <row r="5" spans="2:13" x14ac:dyDescent="0.25">
      <c r="B5" s="265" t="s">
        <v>82</v>
      </c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7"/>
    </row>
    <row r="6" spans="2:13" x14ac:dyDescent="0.25">
      <c r="B6" s="242" t="s">
        <v>63</v>
      </c>
      <c r="C6" s="243"/>
      <c r="D6" s="32" t="s">
        <v>2</v>
      </c>
      <c r="E6" s="203">
        <v>2017</v>
      </c>
      <c r="F6" s="22"/>
      <c r="G6" s="23"/>
      <c r="H6" s="23"/>
      <c r="I6" s="23"/>
      <c r="J6" s="23"/>
      <c r="K6" s="23"/>
      <c r="L6" s="32" t="s">
        <v>3</v>
      </c>
      <c r="M6" s="125">
        <v>42767</v>
      </c>
    </row>
    <row r="7" spans="2:13" ht="45" x14ac:dyDescent="0.25">
      <c r="B7" s="126" t="s">
        <v>155</v>
      </c>
      <c r="C7" s="24" t="s">
        <v>157</v>
      </c>
      <c r="D7" s="24" t="s">
        <v>158</v>
      </c>
      <c r="E7" s="24" t="s">
        <v>147</v>
      </c>
      <c r="F7" s="24" t="s">
        <v>83</v>
      </c>
      <c r="G7" s="24" t="s">
        <v>84</v>
      </c>
      <c r="H7" s="24" t="s">
        <v>149</v>
      </c>
      <c r="I7" s="24" t="s">
        <v>150</v>
      </c>
      <c r="J7" s="24" t="s">
        <v>151</v>
      </c>
      <c r="K7" s="24" t="s">
        <v>152</v>
      </c>
      <c r="L7" s="24" t="s">
        <v>5</v>
      </c>
      <c r="M7" s="101" t="s">
        <v>6</v>
      </c>
    </row>
    <row r="8" spans="2:13" ht="15.75" thickBot="1" x14ac:dyDescent="0.3">
      <c r="B8" s="148" t="s">
        <v>73</v>
      </c>
      <c r="C8" s="149">
        <f>C50+C66</f>
        <v>69505</v>
      </c>
      <c r="D8" s="149">
        <f t="shared" ref="D8:M8" si="0">D50+D66</f>
        <v>60752</v>
      </c>
      <c r="E8" s="150">
        <f t="shared" si="0"/>
        <v>5134.2299999999996</v>
      </c>
      <c r="F8" s="149">
        <f t="shared" si="0"/>
        <v>610</v>
      </c>
      <c r="G8" s="149">
        <f>G50+G66</f>
        <v>55007.770000000004</v>
      </c>
      <c r="H8" s="150">
        <f t="shared" si="0"/>
        <v>362129.92000000004</v>
      </c>
      <c r="I8" s="150">
        <f t="shared" si="0"/>
        <v>29081.730000000003</v>
      </c>
      <c r="J8" s="150"/>
      <c r="K8" s="150"/>
      <c r="L8" s="150"/>
      <c r="M8" s="151">
        <f t="shared" si="0"/>
        <v>42144.17</v>
      </c>
    </row>
    <row r="9" spans="2:13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9"/>
    </row>
    <row r="10" spans="2:13" x14ac:dyDescent="0.25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2"/>
      <c r="M10" s="33"/>
    </row>
    <row r="11" spans="2:13" x14ac:dyDescent="0.25">
      <c r="B11" s="244" t="s">
        <v>85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6"/>
    </row>
    <row r="12" spans="2:13" x14ac:dyDescent="0.25">
      <c r="B12" s="146"/>
      <c r="C12" s="32" t="s">
        <v>2</v>
      </c>
      <c r="D12" s="25">
        <v>2017</v>
      </c>
      <c r="E12" s="34"/>
      <c r="F12" s="31"/>
      <c r="G12" s="31"/>
      <c r="H12" s="34"/>
      <c r="I12" s="34"/>
      <c r="J12" s="34"/>
      <c r="K12" s="34"/>
      <c r="L12" s="34"/>
      <c r="M12" s="147"/>
    </row>
    <row r="13" spans="2:13" ht="45" x14ac:dyDescent="0.25">
      <c r="B13" s="100" t="s">
        <v>4</v>
      </c>
      <c r="C13" s="24" t="s">
        <v>157</v>
      </c>
      <c r="D13" s="24" t="s">
        <v>158</v>
      </c>
      <c r="E13" s="24" t="s">
        <v>147</v>
      </c>
      <c r="F13" s="100" t="s">
        <v>83</v>
      </c>
      <c r="G13" s="24" t="s">
        <v>84</v>
      </c>
      <c r="H13" s="24" t="s">
        <v>149</v>
      </c>
      <c r="I13" s="24" t="s">
        <v>150</v>
      </c>
      <c r="J13" s="24" t="s">
        <v>151</v>
      </c>
      <c r="K13" s="100" t="s">
        <v>152</v>
      </c>
      <c r="L13" s="100" t="s">
        <v>5</v>
      </c>
      <c r="M13" s="100" t="s">
        <v>6</v>
      </c>
    </row>
    <row r="14" spans="2:13" x14ac:dyDescent="0.25">
      <c r="B14" s="11" t="s">
        <v>7</v>
      </c>
      <c r="C14" s="12">
        <v>19</v>
      </c>
      <c r="D14" s="12">
        <v>22</v>
      </c>
      <c r="E14" s="12">
        <v>11</v>
      </c>
      <c r="F14" s="12">
        <v>0</v>
      </c>
      <c r="G14" s="12">
        <f>D14-E14-F14</f>
        <v>11</v>
      </c>
      <c r="H14" s="12">
        <v>130.16999999999999</v>
      </c>
      <c r="I14" s="12">
        <v>71.5</v>
      </c>
      <c r="J14" s="12">
        <v>6.851</v>
      </c>
      <c r="K14" s="12">
        <v>6.5</v>
      </c>
      <c r="L14" s="13">
        <v>4563.6400000000003</v>
      </c>
      <c r="M14" s="12">
        <v>326.3</v>
      </c>
    </row>
    <row r="15" spans="2:13" s="20" customFormat="1" x14ac:dyDescent="0.25">
      <c r="B15" s="17" t="s">
        <v>8</v>
      </c>
      <c r="C15" s="18">
        <v>61</v>
      </c>
      <c r="D15" s="18">
        <v>63</v>
      </c>
      <c r="E15" s="18">
        <v>0</v>
      </c>
      <c r="F15" s="18">
        <v>0</v>
      </c>
      <c r="G15" s="18">
        <f t="shared" ref="G15:G49" si="1">D15-E15-F15</f>
        <v>63</v>
      </c>
      <c r="H15" s="18">
        <v>573.97</v>
      </c>
      <c r="I15" s="18">
        <v>0</v>
      </c>
      <c r="J15" s="18">
        <v>9.4090000000000007</v>
      </c>
      <c r="K15" s="18">
        <v>0</v>
      </c>
      <c r="L15" s="18">
        <v>0</v>
      </c>
      <c r="M15" s="18">
        <v>0</v>
      </c>
    </row>
    <row r="16" spans="2:13" x14ac:dyDescent="0.25">
      <c r="B16" s="11" t="s">
        <v>9</v>
      </c>
      <c r="C16" s="12">
        <v>11</v>
      </c>
      <c r="D16" s="12">
        <v>11</v>
      </c>
      <c r="E16" s="12">
        <v>4.5</v>
      </c>
      <c r="F16" s="12">
        <v>0</v>
      </c>
      <c r="G16" s="12">
        <f t="shared" si="1"/>
        <v>6.5</v>
      </c>
      <c r="H16" s="12">
        <v>319.11</v>
      </c>
      <c r="I16" s="12">
        <v>126.3</v>
      </c>
      <c r="J16" s="12">
        <v>29.01</v>
      </c>
      <c r="K16" s="12">
        <v>28.067</v>
      </c>
      <c r="L16" s="13">
        <v>6000</v>
      </c>
      <c r="M16" s="12">
        <v>757.8</v>
      </c>
    </row>
    <row r="17" spans="2:13" s="20" customFormat="1" ht="22.5" x14ac:dyDescent="0.25">
      <c r="B17" s="17" t="s">
        <v>10</v>
      </c>
      <c r="C17" s="19">
        <v>1605</v>
      </c>
      <c r="D17" s="19">
        <v>2058</v>
      </c>
      <c r="E17" s="18">
        <v>616</v>
      </c>
      <c r="F17" s="18">
        <v>0</v>
      </c>
      <c r="G17" s="18">
        <f t="shared" si="1"/>
        <v>1442</v>
      </c>
      <c r="H17" s="19">
        <v>38189.85</v>
      </c>
      <c r="I17" s="19">
        <v>13153.2</v>
      </c>
      <c r="J17" s="18">
        <v>23.794</v>
      </c>
      <c r="K17" s="18">
        <v>21.353000000000002</v>
      </c>
      <c r="L17" s="18">
        <v>471.83</v>
      </c>
      <c r="M17" s="19">
        <v>6206.04</v>
      </c>
    </row>
    <row r="18" spans="2:13" x14ac:dyDescent="0.25">
      <c r="B18" s="11" t="s">
        <v>13</v>
      </c>
      <c r="C18" s="12">
        <v>4</v>
      </c>
      <c r="D18" s="12">
        <v>9.5</v>
      </c>
      <c r="E18" s="12">
        <v>5</v>
      </c>
      <c r="F18" s="12">
        <v>0</v>
      </c>
      <c r="G18" s="12">
        <f t="shared" si="1"/>
        <v>4.5</v>
      </c>
      <c r="H18" s="12">
        <v>38.04</v>
      </c>
      <c r="I18" s="12">
        <v>46.9</v>
      </c>
      <c r="J18" s="12">
        <v>9.51</v>
      </c>
      <c r="K18" s="12">
        <v>9.3800000000000008</v>
      </c>
      <c r="L18" s="13">
        <v>6035.69</v>
      </c>
      <c r="M18" s="12">
        <v>283.07</v>
      </c>
    </row>
    <row r="19" spans="2:13" s="20" customFormat="1" x14ac:dyDescent="0.25">
      <c r="B19" s="17" t="s">
        <v>14</v>
      </c>
      <c r="C19" s="18">
        <v>20</v>
      </c>
      <c r="D19" s="18">
        <v>24</v>
      </c>
      <c r="E19" s="18">
        <v>9</v>
      </c>
      <c r="F19" s="18">
        <v>0</v>
      </c>
      <c r="G19" s="18">
        <f t="shared" si="1"/>
        <v>15</v>
      </c>
      <c r="H19" s="18">
        <v>520</v>
      </c>
      <c r="I19" s="18">
        <v>130.19999999999999</v>
      </c>
      <c r="J19" s="18">
        <v>26</v>
      </c>
      <c r="K19" s="18">
        <v>14.467000000000001</v>
      </c>
      <c r="L19" s="19">
        <v>6002.35</v>
      </c>
      <c r="M19" s="18">
        <v>781.51</v>
      </c>
    </row>
    <row r="20" spans="2:13" x14ac:dyDescent="0.25">
      <c r="B20" s="11" t="s">
        <v>15</v>
      </c>
      <c r="C20" s="12">
        <v>57</v>
      </c>
      <c r="D20" s="12">
        <v>19</v>
      </c>
      <c r="E20" s="12">
        <v>0</v>
      </c>
      <c r="F20" s="12">
        <v>0</v>
      </c>
      <c r="G20" s="12">
        <f t="shared" si="1"/>
        <v>19</v>
      </c>
      <c r="H20" s="12">
        <v>199.5</v>
      </c>
      <c r="I20" s="12">
        <v>0</v>
      </c>
      <c r="J20" s="12">
        <v>3.5</v>
      </c>
      <c r="K20" s="12">
        <v>0</v>
      </c>
      <c r="L20" s="12">
        <v>0</v>
      </c>
      <c r="M20" s="12">
        <v>0</v>
      </c>
    </row>
    <row r="21" spans="2:13" s="20" customFormat="1" x14ac:dyDescent="0.25">
      <c r="B21" s="17" t="s">
        <v>16</v>
      </c>
      <c r="C21" s="18">
        <v>63</v>
      </c>
      <c r="D21" s="18">
        <v>60</v>
      </c>
      <c r="E21" s="18">
        <v>0</v>
      </c>
      <c r="F21" s="18">
        <v>0</v>
      </c>
      <c r="G21" s="18">
        <f t="shared" si="1"/>
        <v>60</v>
      </c>
      <c r="H21" s="19">
        <v>1689</v>
      </c>
      <c r="I21" s="18">
        <v>0</v>
      </c>
      <c r="J21" s="18">
        <v>26.81</v>
      </c>
      <c r="K21" s="18">
        <v>0</v>
      </c>
      <c r="L21" s="18">
        <v>0</v>
      </c>
      <c r="M21" s="18">
        <v>0</v>
      </c>
    </row>
    <row r="22" spans="2:13" ht="22.5" x14ac:dyDescent="0.25">
      <c r="B22" s="11" t="s">
        <v>77</v>
      </c>
      <c r="C22" s="12">
        <v>22</v>
      </c>
      <c r="D22" s="12">
        <v>4</v>
      </c>
      <c r="E22" s="12">
        <v>0</v>
      </c>
      <c r="F22" s="12">
        <v>0</v>
      </c>
      <c r="G22" s="12">
        <f t="shared" si="1"/>
        <v>4</v>
      </c>
      <c r="H22" s="12">
        <v>550</v>
      </c>
      <c r="I22" s="12">
        <v>0</v>
      </c>
      <c r="J22" s="12">
        <v>25</v>
      </c>
      <c r="K22" s="12">
        <v>0</v>
      </c>
      <c r="L22" s="12">
        <v>0</v>
      </c>
      <c r="M22" s="12">
        <v>0</v>
      </c>
    </row>
    <row r="23" spans="2:13" s="20" customFormat="1" x14ac:dyDescent="0.25">
      <c r="B23" s="17" t="s">
        <v>19</v>
      </c>
      <c r="C23" s="18">
        <v>533</v>
      </c>
      <c r="D23" s="18">
        <v>544</v>
      </c>
      <c r="E23" s="18">
        <v>28</v>
      </c>
      <c r="F23" s="18">
        <v>0</v>
      </c>
      <c r="G23" s="18">
        <f t="shared" si="1"/>
        <v>516</v>
      </c>
      <c r="H23" s="19">
        <v>17622.669999999998</v>
      </c>
      <c r="I23" s="18">
        <v>364.4</v>
      </c>
      <c r="J23" s="18">
        <v>33.063000000000002</v>
      </c>
      <c r="K23" s="18">
        <v>13.013999999999999</v>
      </c>
      <c r="L23" s="19">
        <v>6750.83</v>
      </c>
      <c r="M23" s="19">
        <v>2460</v>
      </c>
    </row>
    <row r="24" spans="2:13" x14ac:dyDescent="0.25">
      <c r="B24" s="11" t="s">
        <v>21</v>
      </c>
      <c r="C24" s="14"/>
      <c r="D24" s="12">
        <v>1</v>
      </c>
      <c r="E24" s="12">
        <v>0</v>
      </c>
      <c r="F24" s="12">
        <v>0</v>
      </c>
      <c r="G24" s="12">
        <f t="shared" si="1"/>
        <v>1</v>
      </c>
      <c r="H24" s="14"/>
      <c r="I24" s="12">
        <v>0</v>
      </c>
      <c r="J24" s="14"/>
      <c r="K24" s="12">
        <v>0</v>
      </c>
      <c r="L24" s="12">
        <v>0</v>
      </c>
      <c r="M24" s="12">
        <v>0</v>
      </c>
    </row>
    <row r="25" spans="2:13" s="20" customFormat="1" x14ac:dyDescent="0.25">
      <c r="B25" s="17" t="s">
        <v>23</v>
      </c>
      <c r="C25" s="18">
        <v>887</v>
      </c>
      <c r="D25" s="18">
        <v>449.25</v>
      </c>
      <c r="E25" s="18">
        <v>0</v>
      </c>
      <c r="F25" s="18">
        <v>0</v>
      </c>
      <c r="G25" s="18">
        <f t="shared" si="1"/>
        <v>449.25</v>
      </c>
      <c r="H25" s="19">
        <v>22443.13</v>
      </c>
      <c r="I25" s="18">
        <v>0</v>
      </c>
      <c r="J25" s="18">
        <v>25.302</v>
      </c>
      <c r="K25" s="18">
        <v>0</v>
      </c>
      <c r="L25" s="18">
        <v>0</v>
      </c>
      <c r="M25" s="18">
        <v>0</v>
      </c>
    </row>
    <row r="26" spans="2:13" ht="22.5" x14ac:dyDescent="0.25">
      <c r="B26" s="11" t="s">
        <v>24</v>
      </c>
      <c r="C26" s="12">
        <v>5</v>
      </c>
      <c r="D26" s="14"/>
      <c r="E26" s="14"/>
      <c r="F26" s="14"/>
      <c r="G26" s="12">
        <f t="shared" si="1"/>
        <v>0</v>
      </c>
      <c r="H26" s="12">
        <v>95.1</v>
      </c>
      <c r="I26" s="14"/>
      <c r="J26" s="12">
        <v>19.02</v>
      </c>
      <c r="K26" s="14"/>
      <c r="L26" s="14"/>
      <c r="M26" s="14"/>
    </row>
    <row r="27" spans="2:13" s="20" customFormat="1" x14ac:dyDescent="0.25">
      <c r="B27" s="17" t="s">
        <v>26</v>
      </c>
      <c r="C27" s="18">
        <v>116</v>
      </c>
      <c r="D27" s="18">
        <v>101</v>
      </c>
      <c r="E27" s="18">
        <v>43.5</v>
      </c>
      <c r="F27" s="18">
        <v>0</v>
      </c>
      <c r="G27" s="18">
        <f t="shared" si="1"/>
        <v>57.5</v>
      </c>
      <c r="H27" s="18">
        <v>822.58</v>
      </c>
      <c r="I27" s="18">
        <v>292.18</v>
      </c>
      <c r="J27" s="18">
        <v>7.0910000000000002</v>
      </c>
      <c r="K27" s="18">
        <v>6.7169999999999996</v>
      </c>
      <c r="L27" s="19">
        <v>4429.54</v>
      </c>
      <c r="M27" s="19">
        <v>1294.22</v>
      </c>
    </row>
    <row r="28" spans="2:13" x14ac:dyDescent="0.25">
      <c r="B28" s="11" t="s">
        <v>27</v>
      </c>
      <c r="C28" s="12">
        <v>63</v>
      </c>
      <c r="D28" s="12">
        <v>88</v>
      </c>
      <c r="E28" s="12">
        <v>33.5</v>
      </c>
      <c r="F28" s="12">
        <v>0</v>
      </c>
      <c r="G28" s="12">
        <f t="shared" si="1"/>
        <v>54.5</v>
      </c>
      <c r="H28" s="13">
        <v>2172.77</v>
      </c>
      <c r="I28" s="13">
        <v>1190.7</v>
      </c>
      <c r="J28" s="12">
        <v>34.488</v>
      </c>
      <c r="K28" s="12">
        <v>35.542999999999999</v>
      </c>
      <c r="L28" s="13">
        <v>2214.83</v>
      </c>
      <c r="M28" s="13">
        <v>2637.2</v>
      </c>
    </row>
    <row r="29" spans="2:13" s="20" customFormat="1" x14ac:dyDescent="0.25">
      <c r="B29" s="17" t="s">
        <v>28</v>
      </c>
      <c r="C29" s="18">
        <v>52</v>
      </c>
      <c r="D29" s="18">
        <v>39.5</v>
      </c>
      <c r="E29" s="18">
        <v>22</v>
      </c>
      <c r="F29" s="18">
        <v>0</v>
      </c>
      <c r="G29" s="18">
        <f t="shared" si="1"/>
        <v>17.5</v>
      </c>
      <c r="H29" s="19">
        <v>1737</v>
      </c>
      <c r="I29" s="18">
        <v>754.95</v>
      </c>
      <c r="J29" s="18">
        <v>33.404000000000003</v>
      </c>
      <c r="K29" s="18">
        <v>34.316000000000003</v>
      </c>
      <c r="L29" s="19">
        <v>7388.69</v>
      </c>
      <c r="M29" s="19">
        <v>5578.09</v>
      </c>
    </row>
    <row r="30" spans="2:13" x14ac:dyDescent="0.25">
      <c r="B30" s="11" t="s">
        <v>30</v>
      </c>
      <c r="C30" s="13">
        <v>3868</v>
      </c>
      <c r="D30" s="13">
        <v>1671</v>
      </c>
      <c r="E30" s="12">
        <v>0</v>
      </c>
      <c r="F30" s="12">
        <v>0</v>
      </c>
      <c r="G30" s="12">
        <f t="shared" si="1"/>
        <v>1671</v>
      </c>
      <c r="H30" s="13">
        <v>53141</v>
      </c>
      <c r="I30" s="12">
        <v>0</v>
      </c>
      <c r="J30" s="12">
        <v>13.739000000000001</v>
      </c>
      <c r="K30" s="12">
        <v>0</v>
      </c>
      <c r="L30" s="12">
        <v>0</v>
      </c>
      <c r="M30" s="12">
        <v>0</v>
      </c>
    </row>
    <row r="31" spans="2:13" s="20" customFormat="1" x14ac:dyDescent="0.25">
      <c r="B31" s="17" t="s">
        <v>31</v>
      </c>
      <c r="C31" s="18">
        <v>12</v>
      </c>
      <c r="D31" s="18">
        <v>12</v>
      </c>
      <c r="E31" s="18">
        <v>7.5</v>
      </c>
      <c r="F31" s="18">
        <v>0</v>
      </c>
      <c r="G31" s="18">
        <f t="shared" si="1"/>
        <v>4.5</v>
      </c>
      <c r="H31" s="18">
        <v>82.48</v>
      </c>
      <c r="I31" s="18">
        <v>40.159999999999997</v>
      </c>
      <c r="J31" s="18">
        <v>6.8730000000000002</v>
      </c>
      <c r="K31" s="18">
        <v>5.3550000000000004</v>
      </c>
      <c r="L31" s="19">
        <v>4717.21</v>
      </c>
      <c r="M31" s="18">
        <v>189.44</v>
      </c>
    </row>
    <row r="32" spans="2:13" x14ac:dyDescent="0.25">
      <c r="B32" s="11" t="s">
        <v>33</v>
      </c>
      <c r="C32" s="12">
        <v>17</v>
      </c>
      <c r="D32" s="14"/>
      <c r="E32" s="14"/>
      <c r="F32" s="14"/>
      <c r="G32" s="12">
        <f t="shared" si="1"/>
        <v>0</v>
      </c>
      <c r="H32" s="12">
        <v>20</v>
      </c>
      <c r="I32" s="14"/>
      <c r="J32" s="12">
        <v>1.1759999999999999</v>
      </c>
      <c r="K32" s="14"/>
      <c r="L32" s="14"/>
      <c r="M32" s="14"/>
    </row>
    <row r="33" spans="2:13" s="20" customFormat="1" ht="22.5" x14ac:dyDescent="0.25">
      <c r="B33" s="17" t="s">
        <v>78</v>
      </c>
      <c r="C33" s="18">
        <v>252</v>
      </c>
      <c r="D33" s="18">
        <v>52</v>
      </c>
      <c r="E33" s="18">
        <v>0</v>
      </c>
      <c r="F33" s="18">
        <v>0</v>
      </c>
      <c r="G33" s="18">
        <f t="shared" si="1"/>
        <v>52</v>
      </c>
      <c r="H33" s="19">
        <v>1877.25</v>
      </c>
      <c r="I33" s="18">
        <v>0</v>
      </c>
      <c r="J33" s="18">
        <v>7.4489999999999998</v>
      </c>
      <c r="K33" s="18">
        <v>0</v>
      </c>
      <c r="L33" s="18">
        <v>0</v>
      </c>
      <c r="M33" s="18">
        <v>0</v>
      </c>
    </row>
    <row r="34" spans="2:13" x14ac:dyDescent="0.25">
      <c r="B34" s="11" t="s">
        <v>35</v>
      </c>
      <c r="C34" s="12">
        <v>109</v>
      </c>
      <c r="D34" s="12">
        <v>101</v>
      </c>
      <c r="E34" s="12">
        <v>39.5</v>
      </c>
      <c r="F34" s="12">
        <v>0</v>
      </c>
      <c r="G34" s="12">
        <f t="shared" si="1"/>
        <v>61.5</v>
      </c>
      <c r="H34" s="13">
        <v>3719.53</v>
      </c>
      <c r="I34" s="13">
        <v>1294.7</v>
      </c>
      <c r="J34" s="12">
        <v>34.124000000000002</v>
      </c>
      <c r="K34" s="12">
        <v>32.777000000000001</v>
      </c>
      <c r="L34" s="13">
        <v>3072.89</v>
      </c>
      <c r="M34" s="13">
        <v>3978.47</v>
      </c>
    </row>
    <row r="35" spans="2:13" s="20" customFormat="1" x14ac:dyDescent="0.25">
      <c r="B35" s="17" t="s">
        <v>36</v>
      </c>
      <c r="C35" s="18">
        <v>7</v>
      </c>
      <c r="D35" s="18">
        <v>5.5</v>
      </c>
      <c r="E35" s="18">
        <v>0</v>
      </c>
      <c r="F35" s="18">
        <v>0</v>
      </c>
      <c r="G35" s="18">
        <f t="shared" si="1"/>
        <v>5.5</v>
      </c>
      <c r="H35" s="18">
        <v>41.9</v>
      </c>
      <c r="I35" s="18">
        <v>0</v>
      </c>
      <c r="J35" s="18">
        <v>5.9859999999999998</v>
      </c>
      <c r="K35" s="18">
        <v>0</v>
      </c>
      <c r="L35" s="18">
        <v>0</v>
      </c>
      <c r="M35" s="18">
        <v>0</v>
      </c>
    </row>
    <row r="36" spans="2:13" ht="22.5" x14ac:dyDescent="0.25">
      <c r="B36" s="11" t="s">
        <v>37</v>
      </c>
      <c r="C36" s="12">
        <v>60</v>
      </c>
      <c r="D36" s="12">
        <v>465</v>
      </c>
      <c r="E36" s="12">
        <v>0</v>
      </c>
      <c r="F36" s="12">
        <v>0</v>
      </c>
      <c r="G36" s="12">
        <f t="shared" si="1"/>
        <v>465</v>
      </c>
      <c r="H36" s="13">
        <v>3300</v>
      </c>
      <c r="I36" s="12">
        <v>0</v>
      </c>
      <c r="J36" s="12">
        <v>55</v>
      </c>
      <c r="K36" s="12">
        <v>0</v>
      </c>
      <c r="L36" s="12">
        <v>0</v>
      </c>
      <c r="M36" s="12">
        <v>0</v>
      </c>
    </row>
    <row r="37" spans="2:13" s="20" customFormat="1" x14ac:dyDescent="0.25">
      <c r="B37" s="17" t="s">
        <v>38</v>
      </c>
      <c r="C37" s="19">
        <v>3924</v>
      </c>
      <c r="D37" s="19">
        <v>1517</v>
      </c>
      <c r="E37" s="18">
        <v>0</v>
      </c>
      <c r="F37" s="18">
        <v>0</v>
      </c>
      <c r="G37" s="18">
        <f t="shared" si="1"/>
        <v>1517</v>
      </c>
      <c r="H37" s="19">
        <v>15358.62</v>
      </c>
      <c r="I37" s="18">
        <v>0</v>
      </c>
      <c r="J37" s="18">
        <v>3.9140000000000001</v>
      </c>
      <c r="K37" s="18">
        <v>0</v>
      </c>
      <c r="L37" s="18">
        <v>0</v>
      </c>
      <c r="M37" s="18">
        <v>0</v>
      </c>
    </row>
    <row r="38" spans="2:13" x14ac:dyDescent="0.25">
      <c r="B38" s="11" t="s">
        <v>40</v>
      </c>
      <c r="C38" s="12">
        <v>55</v>
      </c>
      <c r="D38" s="12">
        <v>65</v>
      </c>
      <c r="E38" s="12">
        <v>0</v>
      </c>
      <c r="F38" s="12">
        <v>0</v>
      </c>
      <c r="G38" s="12">
        <f t="shared" si="1"/>
        <v>65</v>
      </c>
      <c r="H38" s="13">
        <v>1769.15</v>
      </c>
      <c r="I38" s="12">
        <v>0</v>
      </c>
      <c r="J38" s="12">
        <v>32.165999999999997</v>
      </c>
      <c r="K38" s="12">
        <v>0</v>
      </c>
      <c r="L38" s="12">
        <v>0</v>
      </c>
      <c r="M38" s="12">
        <v>0</v>
      </c>
    </row>
    <row r="39" spans="2:13" s="20" customFormat="1" x14ac:dyDescent="0.25">
      <c r="B39" s="17" t="s">
        <v>42</v>
      </c>
      <c r="C39" s="18">
        <v>19</v>
      </c>
      <c r="D39" s="18">
        <v>8</v>
      </c>
      <c r="E39" s="18">
        <v>0</v>
      </c>
      <c r="F39" s="18">
        <v>0</v>
      </c>
      <c r="G39" s="18">
        <f t="shared" si="1"/>
        <v>8</v>
      </c>
      <c r="H39" s="18">
        <v>594.1</v>
      </c>
      <c r="I39" s="18">
        <v>0</v>
      </c>
      <c r="J39" s="18">
        <v>31.268000000000001</v>
      </c>
      <c r="K39" s="18">
        <v>0</v>
      </c>
      <c r="L39" s="18">
        <v>0</v>
      </c>
      <c r="M39" s="18">
        <v>0</v>
      </c>
    </row>
    <row r="40" spans="2:13" x14ac:dyDescent="0.25">
      <c r="B40" s="11" t="s">
        <v>43</v>
      </c>
      <c r="C40" s="12">
        <v>4</v>
      </c>
      <c r="D40" s="12">
        <v>2</v>
      </c>
      <c r="E40" s="12">
        <v>1</v>
      </c>
      <c r="F40" s="12">
        <v>0</v>
      </c>
      <c r="G40" s="12">
        <f t="shared" si="1"/>
        <v>1</v>
      </c>
      <c r="H40" s="12">
        <v>30</v>
      </c>
      <c r="I40" s="12">
        <v>6.8</v>
      </c>
      <c r="J40" s="12">
        <v>7.5</v>
      </c>
      <c r="K40" s="12">
        <v>6.8</v>
      </c>
      <c r="L40" s="13">
        <v>6600</v>
      </c>
      <c r="M40" s="12">
        <v>44.88</v>
      </c>
    </row>
    <row r="41" spans="2:13" s="20" customFormat="1" x14ac:dyDescent="0.25">
      <c r="B41" s="17" t="s">
        <v>44</v>
      </c>
      <c r="C41" s="18">
        <v>10</v>
      </c>
      <c r="D41" s="18">
        <v>10</v>
      </c>
      <c r="E41" s="18">
        <v>6.5</v>
      </c>
      <c r="F41" s="18">
        <v>0</v>
      </c>
      <c r="G41" s="18">
        <f t="shared" si="1"/>
        <v>3.5</v>
      </c>
      <c r="H41" s="18">
        <v>91</v>
      </c>
      <c r="I41" s="18">
        <v>56.5</v>
      </c>
      <c r="J41" s="18">
        <v>9.1</v>
      </c>
      <c r="K41" s="18">
        <v>8.6920000000000002</v>
      </c>
      <c r="L41" s="19">
        <v>5172.57</v>
      </c>
      <c r="M41" s="18">
        <v>292.25</v>
      </c>
    </row>
    <row r="42" spans="2:13" x14ac:dyDescent="0.25">
      <c r="B42" s="11" t="s">
        <v>45</v>
      </c>
      <c r="C42" s="12">
        <v>175</v>
      </c>
      <c r="D42" s="12">
        <v>156</v>
      </c>
      <c r="E42" s="12">
        <v>0</v>
      </c>
      <c r="F42" s="12">
        <v>0</v>
      </c>
      <c r="G42" s="12">
        <f t="shared" si="1"/>
        <v>156</v>
      </c>
      <c r="H42" s="13">
        <v>6910</v>
      </c>
      <c r="I42" s="12">
        <v>0</v>
      </c>
      <c r="J42" s="12">
        <v>39.485999999999997</v>
      </c>
      <c r="K42" s="12">
        <v>0</v>
      </c>
      <c r="L42" s="12">
        <v>0</v>
      </c>
      <c r="M42" s="12">
        <v>0</v>
      </c>
    </row>
    <row r="43" spans="2:13" s="20" customFormat="1" ht="22.5" x14ac:dyDescent="0.25">
      <c r="B43" s="17" t="s">
        <v>46</v>
      </c>
      <c r="C43" s="18">
        <v>5</v>
      </c>
      <c r="D43" s="21"/>
      <c r="E43" s="21"/>
      <c r="F43" s="21"/>
      <c r="G43" s="18">
        <f t="shared" si="1"/>
        <v>0</v>
      </c>
      <c r="H43" s="18">
        <v>90</v>
      </c>
      <c r="I43" s="21"/>
      <c r="J43" s="18">
        <v>18</v>
      </c>
      <c r="K43" s="21"/>
      <c r="L43" s="21"/>
      <c r="M43" s="21"/>
    </row>
    <row r="44" spans="2:13" x14ac:dyDescent="0.25">
      <c r="B44" s="11" t="s">
        <v>47</v>
      </c>
      <c r="C44" s="13">
        <v>5615</v>
      </c>
      <c r="D44" s="13">
        <v>6035</v>
      </c>
      <c r="E44" s="12">
        <v>0</v>
      </c>
      <c r="F44" s="12">
        <v>0</v>
      </c>
      <c r="G44" s="12">
        <f t="shared" si="1"/>
        <v>6035</v>
      </c>
      <c r="H44" s="13">
        <v>20193</v>
      </c>
      <c r="I44" s="12">
        <v>0</v>
      </c>
      <c r="J44" s="12">
        <v>3.5960000000000001</v>
      </c>
      <c r="K44" s="12">
        <v>0</v>
      </c>
      <c r="L44" s="12">
        <v>0</v>
      </c>
      <c r="M44" s="12">
        <v>0</v>
      </c>
    </row>
    <row r="45" spans="2:13" s="20" customFormat="1" ht="22.5" x14ac:dyDescent="0.25">
      <c r="B45" s="17" t="s">
        <v>49</v>
      </c>
      <c r="C45" s="18">
        <v>754</v>
      </c>
      <c r="D45" s="18">
        <v>482.75</v>
      </c>
      <c r="E45" s="18">
        <v>0</v>
      </c>
      <c r="F45" s="18">
        <v>0</v>
      </c>
      <c r="G45" s="18">
        <f t="shared" si="1"/>
        <v>482.75</v>
      </c>
      <c r="H45" s="19">
        <v>25554.2</v>
      </c>
      <c r="I45" s="18">
        <v>0</v>
      </c>
      <c r="J45" s="18">
        <v>33.892000000000003</v>
      </c>
      <c r="K45" s="18">
        <v>0</v>
      </c>
      <c r="L45" s="18">
        <v>0</v>
      </c>
      <c r="M45" s="18">
        <v>0</v>
      </c>
    </row>
    <row r="46" spans="2:13" x14ac:dyDescent="0.25">
      <c r="B46" s="11" t="s">
        <v>50</v>
      </c>
      <c r="C46" s="12">
        <v>295</v>
      </c>
      <c r="D46" s="12">
        <v>75</v>
      </c>
      <c r="E46" s="12">
        <v>0</v>
      </c>
      <c r="F46" s="12">
        <v>0</v>
      </c>
      <c r="G46" s="12">
        <f t="shared" si="1"/>
        <v>75</v>
      </c>
      <c r="H46" s="13">
        <v>4552.95</v>
      </c>
      <c r="I46" s="12">
        <v>0</v>
      </c>
      <c r="J46" s="12">
        <v>15.433999999999999</v>
      </c>
      <c r="K46" s="12">
        <v>0</v>
      </c>
      <c r="L46" s="12">
        <v>0</v>
      </c>
      <c r="M46" s="12">
        <v>0</v>
      </c>
    </row>
    <row r="47" spans="2:13" s="20" customFormat="1" x14ac:dyDescent="0.25">
      <c r="B47" s="17" t="s">
        <v>52</v>
      </c>
      <c r="C47" s="18">
        <v>20</v>
      </c>
      <c r="D47" s="21"/>
      <c r="E47" s="21"/>
      <c r="F47" s="21"/>
      <c r="G47" s="18">
        <f t="shared" si="1"/>
        <v>0</v>
      </c>
      <c r="H47" s="18">
        <v>104</v>
      </c>
      <c r="I47" s="21"/>
      <c r="J47" s="18">
        <v>5.2</v>
      </c>
      <c r="K47" s="21"/>
      <c r="L47" s="21"/>
      <c r="M47" s="21"/>
    </row>
    <row r="48" spans="2:13" ht="22.5" x14ac:dyDescent="0.25">
      <c r="B48" s="11" t="s">
        <v>79</v>
      </c>
      <c r="C48" s="12">
        <v>10</v>
      </c>
      <c r="D48" s="12">
        <v>162</v>
      </c>
      <c r="E48" s="12">
        <v>0</v>
      </c>
      <c r="F48" s="12">
        <v>0</v>
      </c>
      <c r="G48" s="12">
        <f t="shared" si="1"/>
        <v>162</v>
      </c>
      <c r="H48" s="12">
        <v>260</v>
      </c>
      <c r="I48" s="12">
        <v>0</v>
      </c>
      <c r="J48" s="12">
        <v>26</v>
      </c>
      <c r="K48" s="12">
        <v>0</v>
      </c>
      <c r="L48" s="12">
        <v>0</v>
      </c>
      <c r="M48" s="12">
        <v>0</v>
      </c>
    </row>
    <row r="49" spans="2:13" s="20" customFormat="1" x14ac:dyDescent="0.25">
      <c r="B49" s="17" t="s">
        <v>53</v>
      </c>
      <c r="C49" s="18">
        <v>9</v>
      </c>
      <c r="D49" s="18">
        <v>11.5</v>
      </c>
      <c r="E49" s="18">
        <v>5.5</v>
      </c>
      <c r="F49" s="18">
        <v>0</v>
      </c>
      <c r="G49" s="18">
        <f t="shared" si="1"/>
        <v>6</v>
      </c>
      <c r="H49" s="18">
        <v>123.15</v>
      </c>
      <c r="I49" s="18">
        <v>73.8</v>
      </c>
      <c r="J49" s="18">
        <v>13.683</v>
      </c>
      <c r="K49" s="18">
        <v>13.417999999999999</v>
      </c>
      <c r="L49" s="19">
        <v>3457.32</v>
      </c>
      <c r="M49" s="18">
        <v>255.15</v>
      </c>
    </row>
    <row r="50" spans="2:13" x14ac:dyDescent="0.25">
      <c r="B50" s="102" t="s">
        <v>55</v>
      </c>
      <c r="C50" s="103">
        <v>18738</v>
      </c>
      <c r="D50" s="103">
        <v>14324</v>
      </c>
      <c r="E50" s="104">
        <v>832.5</v>
      </c>
      <c r="F50" s="104">
        <v>0</v>
      </c>
      <c r="G50" s="152">
        <f>SUM(G14:G49)</f>
        <v>13491.5</v>
      </c>
      <c r="H50" s="103">
        <v>224915.22</v>
      </c>
      <c r="I50" s="103">
        <v>17602.29</v>
      </c>
      <c r="J50" s="104">
        <v>0</v>
      </c>
      <c r="K50" s="104">
        <v>0</v>
      </c>
      <c r="L50" s="104">
        <v>0</v>
      </c>
      <c r="M50" s="103">
        <v>25084.43</v>
      </c>
    </row>
    <row r="51" spans="2:13" x14ac:dyDescent="0.25">
      <c r="B51" s="26"/>
      <c r="C51" s="27"/>
      <c r="D51" s="27"/>
      <c r="E51" s="28"/>
      <c r="F51" s="28"/>
      <c r="G51" s="28"/>
      <c r="H51" s="27"/>
      <c r="I51" s="27"/>
      <c r="J51" s="28"/>
      <c r="K51" s="28"/>
      <c r="L51" s="28"/>
      <c r="M51" s="27"/>
    </row>
    <row r="52" spans="2:13" x14ac:dyDescent="0.25">
      <c r="B52" s="244" t="s">
        <v>86</v>
      </c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6"/>
    </row>
    <row r="53" spans="2:13" x14ac:dyDescent="0.25">
      <c r="B53" s="146"/>
      <c r="C53" s="32" t="s">
        <v>2</v>
      </c>
      <c r="D53" s="33">
        <v>2017</v>
      </c>
      <c r="E53" s="34"/>
      <c r="F53" s="34"/>
      <c r="G53" s="34"/>
      <c r="H53" s="34"/>
      <c r="I53" s="34"/>
      <c r="J53" s="34"/>
      <c r="K53" s="34"/>
      <c r="L53" s="34"/>
      <c r="M53" s="147"/>
    </row>
    <row r="54" spans="2:13" ht="45" x14ac:dyDescent="0.25">
      <c r="B54" s="100" t="s">
        <v>4</v>
      </c>
      <c r="C54" s="24" t="s">
        <v>157</v>
      </c>
      <c r="D54" s="24" t="s">
        <v>158</v>
      </c>
      <c r="E54" s="24" t="s">
        <v>147</v>
      </c>
      <c r="F54" s="100" t="s">
        <v>83</v>
      </c>
      <c r="G54" s="24" t="s">
        <v>84</v>
      </c>
      <c r="H54" s="24" t="s">
        <v>149</v>
      </c>
      <c r="I54" s="24" t="s">
        <v>150</v>
      </c>
      <c r="J54" s="24" t="s">
        <v>151</v>
      </c>
      <c r="K54" s="100" t="s">
        <v>152</v>
      </c>
      <c r="L54" s="100" t="s">
        <v>5</v>
      </c>
      <c r="M54" s="100" t="s">
        <v>6</v>
      </c>
    </row>
    <row r="55" spans="2:13" ht="22.5" x14ac:dyDescent="0.25">
      <c r="B55" s="11" t="s">
        <v>10</v>
      </c>
      <c r="C55" s="13">
        <v>1178</v>
      </c>
      <c r="D55" s="13">
        <v>3416</v>
      </c>
      <c r="E55" s="12">
        <v>845</v>
      </c>
      <c r="F55" s="12">
        <v>0</v>
      </c>
      <c r="G55" s="13">
        <f>D55-E55-F55</f>
        <v>2571</v>
      </c>
      <c r="H55" s="13">
        <v>13577.74</v>
      </c>
      <c r="I55" s="13">
        <v>9293</v>
      </c>
      <c r="J55" s="12">
        <v>11.526</v>
      </c>
      <c r="K55" s="12">
        <v>10.997999999999999</v>
      </c>
      <c r="L55" s="12">
        <v>405.77</v>
      </c>
      <c r="M55" s="13">
        <v>3770.79</v>
      </c>
    </row>
    <row r="56" spans="2:13" s="20" customFormat="1" ht="22.5" x14ac:dyDescent="0.25">
      <c r="B56" s="17" t="s">
        <v>57</v>
      </c>
      <c r="C56" s="19">
        <v>1500</v>
      </c>
      <c r="D56" s="18">
        <v>323</v>
      </c>
      <c r="E56" s="18">
        <v>0</v>
      </c>
      <c r="F56" s="18">
        <v>0</v>
      </c>
      <c r="G56" s="13">
        <f t="shared" ref="G56:G65" si="2">D56-E56-F56</f>
        <v>323</v>
      </c>
      <c r="H56" s="18">
        <v>772</v>
      </c>
      <c r="I56" s="18">
        <v>0</v>
      </c>
      <c r="J56" s="18">
        <v>0.51500000000000001</v>
      </c>
      <c r="K56" s="18">
        <v>0</v>
      </c>
      <c r="L56" s="18">
        <v>0</v>
      </c>
      <c r="M56" s="18">
        <v>0</v>
      </c>
    </row>
    <row r="57" spans="2:13" ht="22.5" x14ac:dyDescent="0.25">
      <c r="B57" s="11" t="s">
        <v>77</v>
      </c>
      <c r="C57" s="12">
        <v>233</v>
      </c>
      <c r="D57" s="12">
        <v>77</v>
      </c>
      <c r="E57" s="12">
        <v>0</v>
      </c>
      <c r="F57" s="12">
        <v>0</v>
      </c>
      <c r="G57" s="13">
        <f t="shared" si="2"/>
        <v>77</v>
      </c>
      <c r="H57" s="13">
        <v>3034.81</v>
      </c>
      <c r="I57" s="12">
        <v>0</v>
      </c>
      <c r="J57" s="12">
        <v>13.025</v>
      </c>
      <c r="K57" s="12">
        <v>0</v>
      </c>
      <c r="L57" s="12">
        <v>0</v>
      </c>
      <c r="M57" s="12">
        <v>0</v>
      </c>
    </row>
    <row r="58" spans="2:13" s="20" customFormat="1" x14ac:dyDescent="0.25">
      <c r="B58" s="17" t="s">
        <v>80</v>
      </c>
      <c r="C58" s="18">
        <v>174</v>
      </c>
      <c r="D58" s="18">
        <v>10</v>
      </c>
      <c r="E58" s="18">
        <v>0</v>
      </c>
      <c r="F58" s="18">
        <v>0</v>
      </c>
      <c r="G58" s="13">
        <f t="shared" si="2"/>
        <v>10</v>
      </c>
      <c r="H58" s="18">
        <v>135.63999999999999</v>
      </c>
      <c r="I58" s="18">
        <v>0</v>
      </c>
      <c r="J58" s="18">
        <v>0.78</v>
      </c>
      <c r="K58" s="18">
        <v>0</v>
      </c>
      <c r="L58" s="18">
        <v>0</v>
      </c>
      <c r="M58" s="18">
        <v>0</v>
      </c>
    </row>
    <row r="59" spans="2:13" x14ac:dyDescent="0.25">
      <c r="B59" s="11" t="s">
        <v>30</v>
      </c>
      <c r="C59" s="12">
        <v>190</v>
      </c>
      <c r="D59" s="12">
        <v>740</v>
      </c>
      <c r="E59" s="12">
        <v>0</v>
      </c>
      <c r="F59" s="12">
        <v>0</v>
      </c>
      <c r="G59" s="13">
        <f t="shared" si="2"/>
        <v>740</v>
      </c>
      <c r="H59" s="13">
        <v>1681.3</v>
      </c>
      <c r="I59" s="12">
        <v>0</v>
      </c>
      <c r="J59" s="12">
        <v>8.8490000000000002</v>
      </c>
      <c r="K59" s="12">
        <v>0</v>
      </c>
      <c r="L59" s="12">
        <v>0</v>
      </c>
      <c r="M59" s="12">
        <v>0</v>
      </c>
    </row>
    <row r="60" spans="2:13" s="20" customFormat="1" x14ac:dyDescent="0.25">
      <c r="B60" s="17" t="s">
        <v>33</v>
      </c>
      <c r="C60" s="19">
        <v>2334</v>
      </c>
      <c r="D60" s="19">
        <v>1605</v>
      </c>
      <c r="E60" s="19">
        <v>1443</v>
      </c>
      <c r="F60" s="18">
        <v>0</v>
      </c>
      <c r="G60" s="13">
        <f t="shared" si="2"/>
        <v>162</v>
      </c>
      <c r="H60" s="19">
        <v>1556.22</v>
      </c>
      <c r="I60" s="18">
        <v>503.9</v>
      </c>
      <c r="J60" s="18">
        <v>0.66700000000000004</v>
      </c>
      <c r="K60" s="18">
        <v>0.34899999999999998</v>
      </c>
      <c r="L60" s="19">
        <v>12782.25</v>
      </c>
      <c r="M60" s="19">
        <v>6440.97</v>
      </c>
    </row>
    <row r="61" spans="2:13" ht="22.5" x14ac:dyDescent="0.25">
      <c r="B61" s="11" t="s">
        <v>78</v>
      </c>
      <c r="C61" s="13">
        <v>4665</v>
      </c>
      <c r="D61" s="13">
        <v>2185</v>
      </c>
      <c r="E61" s="12">
        <v>0</v>
      </c>
      <c r="F61" s="12">
        <v>0</v>
      </c>
      <c r="G61" s="13">
        <f t="shared" si="2"/>
        <v>2185</v>
      </c>
      <c r="H61" s="13">
        <v>36244.699999999997</v>
      </c>
      <c r="I61" s="12">
        <v>0</v>
      </c>
      <c r="J61" s="12">
        <v>7.7690000000000001</v>
      </c>
      <c r="K61" s="12">
        <v>0</v>
      </c>
      <c r="L61" s="12">
        <v>0</v>
      </c>
      <c r="M61" s="12">
        <v>0</v>
      </c>
    </row>
    <row r="62" spans="2:13" s="20" customFormat="1" x14ac:dyDescent="0.25">
      <c r="B62" s="17" t="s">
        <v>81</v>
      </c>
      <c r="C62" s="18">
        <v>13</v>
      </c>
      <c r="D62" s="18">
        <v>13</v>
      </c>
      <c r="E62" s="18">
        <v>0</v>
      </c>
      <c r="F62" s="18">
        <v>0</v>
      </c>
      <c r="G62" s="13">
        <f t="shared" si="2"/>
        <v>13</v>
      </c>
      <c r="H62" s="18">
        <v>2.6</v>
      </c>
      <c r="I62" s="18">
        <v>0</v>
      </c>
      <c r="J62" s="18">
        <v>0.2</v>
      </c>
      <c r="K62" s="18">
        <v>0</v>
      </c>
      <c r="L62" s="18">
        <v>0</v>
      </c>
      <c r="M62" s="18">
        <v>0</v>
      </c>
    </row>
    <row r="63" spans="2:13" x14ac:dyDescent="0.25">
      <c r="B63" s="11" t="s">
        <v>38</v>
      </c>
      <c r="C63" s="13">
        <v>11880</v>
      </c>
      <c r="D63" s="13">
        <v>9962</v>
      </c>
      <c r="E63" s="13">
        <v>2013.73</v>
      </c>
      <c r="F63" s="12">
        <v>30</v>
      </c>
      <c r="G63" s="13">
        <f t="shared" si="2"/>
        <v>7918.27</v>
      </c>
      <c r="H63" s="13">
        <v>13636.19</v>
      </c>
      <c r="I63" s="13">
        <v>1682.54</v>
      </c>
      <c r="J63" s="12">
        <v>1.1479999999999999</v>
      </c>
      <c r="K63" s="12">
        <v>0.83599999999999997</v>
      </c>
      <c r="L63" s="13">
        <v>4070.02</v>
      </c>
      <c r="M63" s="13">
        <v>6847.98</v>
      </c>
    </row>
    <row r="64" spans="2:13" s="20" customFormat="1" x14ac:dyDescent="0.25">
      <c r="B64" s="17" t="s">
        <v>47</v>
      </c>
      <c r="C64" s="19">
        <v>28600</v>
      </c>
      <c r="D64" s="19">
        <v>28030</v>
      </c>
      <c r="E64" s="18">
        <v>0</v>
      </c>
      <c r="F64" s="18">
        <v>580</v>
      </c>
      <c r="G64" s="13">
        <f t="shared" si="2"/>
        <v>27450</v>
      </c>
      <c r="H64" s="19">
        <v>66573.5</v>
      </c>
      <c r="I64" s="18">
        <v>0</v>
      </c>
      <c r="J64" s="18">
        <v>2.3279999999999998</v>
      </c>
      <c r="K64" s="18">
        <v>0</v>
      </c>
      <c r="L64" s="18">
        <v>0</v>
      </c>
      <c r="M64" s="18">
        <v>0</v>
      </c>
    </row>
    <row r="65" spans="2:13" ht="22.5" x14ac:dyDescent="0.25">
      <c r="B65" s="11" t="s">
        <v>79</v>
      </c>
      <c r="C65" s="14"/>
      <c r="D65" s="12">
        <v>67</v>
      </c>
      <c r="E65" s="12">
        <v>0</v>
      </c>
      <c r="F65" s="12">
        <v>0</v>
      </c>
      <c r="G65" s="13">
        <f t="shared" si="2"/>
        <v>67</v>
      </c>
      <c r="H65" s="14"/>
      <c r="I65" s="12">
        <v>0</v>
      </c>
      <c r="J65" s="14"/>
      <c r="K65" s="12">
        <v>0</v>
      </c>
      <c r="L65" s="12">
        <v>0</v>
      </c>
      <c r="M65" s="12">
        <v>0</v>
      </c>
    </row>
    <row r="66" spans="2:13" x14ac:dyDescent="0.25">
      <c r="B66" s="102" t="s">
        <v>55</v>
      </c>
      <c r="C66" s="103">
        <v>50767</v>
      </c>
      <c r="D66" s="103">
        <v>46428</v>
      </c>
      <c r="E66" s="103">
        <v>4301.7299999999996</v>
      </c>
      <c r="F66" s="104">
        <v>610</v>
      </c>
      <c r="G66" s="103">
        <f>SUM(G55:G65)</f>
        <v>41516.270000000004</v>
      </c>
      <c r="H66" s="103">
        <v>137214.70000000001</v>
      </c>
      <c r="I66" s="103">
        <v>11479.44</v>
      </c>
      <c r="J66" s="104">
        <v>0</v>
      </c>
      <c r="K66" s="104">
        <v>0</v>
      </c>
      <c r="L66" s="104">
        <v>0</v>
      </c>
      <c r="M66" s="103">
        <v>17059.740000000002</v>
      </c>
    </row>
    <row r="68" spans="2:13" x14ac:dyDescent="0.25">
      <c r="B68" s="94" t="s">
        <v>140</v>
      </c>
    </row>
  </sheetData>
  <mergeCells count="6">
    <mergeCell ref="B52:M52"/>
    <mergeCell ref="B3:M3"/>
    <mergeCell ref="B4:M4"/>
    <mergeCell ref="B5:M5"/>
    <mergeCell ref="B6:C6"/>
    <mergeCell ref="B11:M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C1:E31"/>
  <sheetViews>
    <sheetView tabSelected="1" topLeftCell="B1" workbookViewId="0">
      <selection activeCell="H6" sqref="H6:I6"/>
    </sheetView>
  </sheetViews>
  <sheetFormatPr baseColWidth="10" defaultRowHeight="15" x14ac:dyDescent="0.25"/>
  <cols>
    <col min="1" max="1" width="7.140625" style="39" customWidth="1"/>
    <col min="2" max="2" width="4.85546875" style="39" customWidth="1"/>
    <col min="3" max="3" width="19.5703125" style="39" customWidth="1"/>
    <col min="4" max="4" width="15.7109375" style="39" customWidth="1"/>
    <col min="5" max="5" width="16" style="39" customWidth="1"/>
    <col min="6" max="16384" width="11.42578125" style="39"/>
  </cols>
  <sheetData>
    <row r="1" spans="3:5" ht="15.75" thickBot="1" x14ac:dyDescent="0.3"/>
    <row r="2" spans="3:5" ht="15.75" customHeight="1" x14ac:dyDescent="0.25">
      <c r="C2" s="199" t="s">
        <v>222</v>
      </c>
      <c r="D2" s="47"/>
      <c r="E2" s="200"/>
    </row>
    <row r="3" spans="3:5" ht="15.75" customHeight="1" x14ac:dyDescent="0.25">
      <c r="C3" s="201" t="s">
        <v>223</v>
      </c>
      <c r="D3" s="34"/>
      <c r="E3" s="202"/>
    </row>
    <row r="4" spans="3:5" x14ac:dyDescent="0.25">
      <c r="C4" s="214" t="s">
        <v>221</v>
      </c>
      <c r="D4" s="34"/>
      <c r="E4" s="202"/>
    </row>
    <row r="5" spans="3:5" ht="25.5" x14ac:dyDescent="0.25">
      <c r="C5" s="231" t="s">
        <v>212</v>
      </c>
      <c r="D5" s="230" t="s">
        <v>213</v>
      </c>
      <c r="E5" s="215" t="s">
        <v>198</v>
      </c>
    </row>
    <row r="6" spans="3:5" ht="15.75" customHeight="1" x14ac:dyDescent="0.25">
      <c r="C6" s="268" t="s">
        <v>215</v>
      </c>
      <c r="D6" s="269"/>
      <c r="E6" s="270"/>
    </row>
    <row r="7" spans="3:5" ht="15.75" customHeight="1" x14ac:dyDescent="0.25">
      <c r="C7" s="216" t="s">
        <v>200</v>
      </c>
      <c r="D7" s="209">
        <v>103211.272</v>
      </c>
      <c r="E7" s="217">
        <v>6934688.3300000001</v>
      </c>
    </row>
    <row r="8" spans="3:5" ht="15.75" customHeight="1" x14ac:dyDescent="0.25">
      <c r="C8" s="218" t="s">
        <v>202</v>
      </c>
      <c r="D8" s="210">
        <v>6137.6930000000002</v>
      </c>
      <c r="E8" s="219">
        <v>279746.20799999998</v>
      </c>
    </row>
    <row r="9" spans="3:5" ht="15.75" customHeight="1" x14ac:dyDescent="0.25">
      <c r="C9" s="216" t="s">
        <v>203</v>
      </c>
      <c r="D9" s="209">
        <v>2138.6849999999999</v>
      </c>
      <c r="E9" s="217">
        <v>128003.84600000001</v>
      </c>
    </row>
    <row r="10" spans="3:5" ht="15.75" customHeight="1" x14ac:dyDescent="0.25">
      <c r="C10" s="218" t="s">
        <v>201</v>
      </c>
      <c r="D10" s="210">
        <v>3212.4569999999999</v>
      </c>
      <c r="E10" s="219">
        <v>209018.94099999999</v>
      </c>
    </row>
    <row r="11" spans="3:5" x14ac:dyDescent="0.25">
      <c r="C11" s="216" t="s">
        <v>204</v>
      </c>
      <c r="D11" s="209">
        <v>84423.024999999994</v>
      </c>
      <c r="E11" s="217">
        <v>2498127.838</v>
      </c>
    </row>
    <row r="12" spans="3:5" ht="15.75" customHeight="1" x14ac:dyDescent="0.25">
      <c r="C12" s="218" t="s">
        <v>205</v>
      </c>
      <c r="D12" s="210">
        <v>102.601</v>
      </c>
      <c r="E12" s="219">
        <v>3735.442</v>
      </c>
    </row>
    <row r="13" spans="3:5" x14ac:dyDescent="0.25">
      <c r="C13" s="220" t="s">
        <v>214</v>
      </c>
      <c r="D13" s="211">
        <v>199225.73299999998</v>
      </c>
      <c r="E13" s="221">
        <v>10053320.604999999</v>
      </c>
    </row>
    <row r="14" spans="3:5" x14ac:dyDescent="0.25">
      <c r="C14" s="271" t="s">
        <v>199</v>
      </c>
      <c r="D14" s="272"/>
      <c r="E14" s="273"/>
    </row>
    <row r="15" spans="3:5" x14ac:dyDescent="0.25">
      <c r="C15" s="216" t="s">
        <v>200</v>
      </c>
      <c r="D15" s="209">
        <v>138116.497</v>
      </c>
      <c r="E15" s="217">
        <v>810314.9</v>
      </c>
    </row>
    <row r="16" spans="3:5" ht="15.75" customHeight="1" x14ac:dyDescent="0.25">
      <c r="C16" s="218" t="s">
        <v>201</v>
      </c>
      <c r="D16" s="210">
        <v>3611.7869999999998</v>
      </c>
      <c r="E16" s="219">
        <v>23368.047999999999</v>
      </c>
    </row>
    <row r="17" spans="3:5" ht="15.75" customHeight="1" x14ac:dyDescent="0.25">
      <c r="C17" s="220" t="s">
        <v>214</v>
      </c>
      <c r="D17" s="211">
        <v>141728.28400000001</v>
      </c>
      <c r="E17" s="221">
        <v>833682.94799999997</v>
      </c>
    </row>
    <row r="18" spans="3:5" ht="15.75" customHeight="1" x14ac:dyDescent="0.25">
      <c r="C18" s="271" t="s">
        <v>206</v>
      </c>
      <c r="D18" s="272"/>
      <c r="E18" s="273"/>
    </row>
    <row r="19" spans="3:5" ht="15" customHeight="1" x14ac:dyDescent="0.25">
      <c r="C19" s="216" t="s">
        <v>216</v>
      </c>
      <c r="D19" s="209">
        <v>2631.3989999999999</v>
      </c>
      <c r="E19" s="217">
        <v>60410.93</v>
      </c>
    </row>
    <row r="20" spans="3:5" x14ac:dyDescent="0.25">
      <c r="C20" s="218" t="s">
        <v>207</v>
      </c>
      <c r="D20" s="210">
        <v>1085.0350000000001</v>
      </c>
      <c r="E20" s="219">
        <v>48487.707999999999</v>
      </c>
    </row>
    <row r="21" spans="3:5" ht="15.75" customHeight="1" x14ac:dyDescent="0.25">
      <c r="C21" s="216" t="s">
        <v>217</v>
      </c>
      <c r="D21" s="209">
        <v>27.856000000000002</v>
      </c>
      <c r="E21" s="217">
        <v>2294.6080000000002</v>
      </c>
    </row>
    <row r="22" spans="3:5" x14ac:dyDescent="0.25">
      <c r="C22" s="218" t="s">
        <v>218</v>
      </c>
      <c r="D22" s="210">
        <v>407.25900000000001</v>
      </c>
      <c r="E22" s="219">
        <v>3023.0070000000001</v>
      </c>
    </row>
    <row r="23" spans="3:5" ht="15.75" customHeight="1" thickBot="1" x14ac:dyDescent="0.3">
      <c r="C23" s="224" t="s">
        <v>214</v>
      </c>
      <c r="D23" s="225"/>
      <c r="E23" s="226">
        <v>114216.25300000001</v>
      </c>
    </row>
    <row r="24" spans="3:5" ht="15.75" thickBot="1" x14ac:dyDescent="0.3">
      <c r="C24" s="227" t="s">
        <v>55</v>
      </c>
      <c r="D24" s="228"/>
      <c r="E24" s="229">
        <v>11001219.806</v>
      </c>
    </row>
    <row r="25" spans="3:5" ht="15.75" thickBot="1" x14ac:dyDescent="0.3">
      <c r="C25" s="222" t="s">
        <v>221</v>
      </c>
      <c r="D25" s="66"/>
      <c r="E25" s="223"/>
    </row>
    <row r="26" spans="3:5" x14ac:dyDescent="0.25">
      <c r="C26" s="212"/>
    </row>
    <row r="27" spans="3:5" x14ac:dyDescent="0.25">
      <c r="C27" s="213" t="s">
        <v>219</v>
      </c>
    </row>
    <row r="28" spans="3:5" x14ac:dyDescent="0.25">
      <c r="C28" s="213" t="s">
        <v>224</v>
      </c>
    </row>
    <row r="29" spans="3:5" x14ac:dyDescent="0.25">
      <c r="C29" s="213" t="s">
        <v>220</v>
      </c>
    </row>
    <row r="31" spans="3:5" x14ac:dyDescent="0.25">
      <c r="C31" s="232">
        <v>42767</v>
      </c>
    </row>
  </sheetData>
  <mergeCells count="3">
    <mergeCell ref="C6:E6"/>
    <mergeCell ref="C14:E14"/>
    <mergeCell ref="C18:E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3" sqref="K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2016 2017</vt:lpstr>
      <vt:lpstr>Avance PV 2016</vt:lpstr>
      <vt:lpstr>PV Sup Siniestrada X Mpio</vt:lpstr>
      <vt:lpstr>PERENNES 2016 2017</vt:lpstr>
      <vt:lpstr>OI_Avance 2016 2017</vt:lpstr>
      <vt:lpstr>Reporte Pecuario2016</vt:lpstr>
      <vt:lpstr>Hoja4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</dc:creator>
  <cp:lastModifiedBy>Sonia</cp:lastModifiedBy>
  <cp:revision/>
  <dcterms:created xsi:type="dcterms:W3CDTF">2017-03-03T17:08:30Z</dcterms:created>
  <dcterms:modified xsi:type="dcterms:W3CDTF">2017-03-23T22:46:50Z</dcterms:modified>
</cp:coreProperties>
</file>