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6\Reportes_Agricolas_yPecuarios\"/>
    </mc:Choice>
  </mc:AlternateContent>
  <bookViews>
    <workbookView xWindow="0" yWindow="120" windowWidth="20490" windowHeight="7635" tabRatio="911"/>
  </bookViews>
  <sheets>
    <sheet name="Resumen 2016 2017" sheetId="8" r:id="rId1"/>
    <sheet name="Avance PV_2016 A DIC " sheetId="5" r:id="rId2"/>
    <sheet name="PV_Sup Siniestrada Mpios" sheetId="12" r:id="rId3"/>
    <sheet name="Avance Perennes 2016-2017 " sheetId="10" r:id="rId4"/>
    <sheet name="Avance OI 2016-2017" sheetId="6" r:id="rId5"/>
    <sheet name="AVANCE PECUARIO 2016" sheetId="11" r:id="rId6"/>
    <sheet name="Hoja1" sheetId="13" r:id="rId7"/>
  </sheets>
  <definedNames>
    <definedName name="_xlnm._FilterDatabase" localSheetId="2" hidden="1">'PV_Sup Siniestrada Mpios'!$A$19:$AU$19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1" l="1"/>
  <c r="F26" i="11" s="1"/>
  <c r="J12" i="12" l="1"/>
  <c r="K6" i="12"/>
  <c r="G63" i="6" l="1"/>
  <c r="G62" i="6"/>
  <c r="G61" i="6"/>
  <c r="G60" i="6"/>
  <c r="G59" i="6"/>
  <c r="G58" i="6"/>
  <c r="G57" i="6"/>
  <c r="G56" i="6"/>
  <c r="G55" i="6"/>
  <c r="G54" i="6"/>
  <c r="G53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5" i="10"/>
  <c r="I14" i="10"/>
  <c r="I13" i="10"/>
  <c r="I12" i="10"/>
  <c r="AD16" i="10"/>
  <c r="Z16" i="10"/>
  <c r="Y16" i="10"/>
  <c r="W16" i="10"/>
  <c r="V16" i="10"/>
  <c r="U16" i="10"/>
  <c r="T16" i="10"/>
  <c r="S16" i="10"/>
  <c r="R16" i="10"/>
  <c r="X15" i="10"/>
  <c r="X14" i="10"/>
  <c r="X13" i="10"/>
  <c r="X12" i="10"/>
  <c r="K64" i="10"/>
  <c r="J64" i="10"/>
  <c r="O16" i="10"/>
  <c r="O7" i="10" s="1"/>
  <c r="N16" i="10"/>
  <c r="N7" i="10" s="1"/>
  <c r="K16" i="10"/>
  <c r="J16" i="10"/>
  <c r="H16" i="10"/>
  <c r="H7" i="10" s="1"/>
  <c r="G16" i="10"/>
  <c r="G7" i="10" s="1"/>
  <c r="F16" i="10"/>
  <c r="F7" i="10" s="1"/>
  <c r="E16" i="10"/>
  <c r="E7" i="10" s="1"/>
  <c r="D16" i="10"/>
  <c r="D7" i="10" s="1"/>
  <c r="C16" i="10"/>
  <c r="C7" i="10" s="1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J11" i="8"/>
  <c r="I11" i="8"/>
  <c r="H11" i="8"/>
  <c r="F11" i="8"/>
  <c r="E11" i="8"/>
  <c r="D11" i="8"/>
  <c r="G10" i="8"/>
  <c r="G9" i="8"/>
  <c r="G8" i="8"/>
  <c r="I41" i="10" l="1"/>
  <c r="I64" i="10"/>
  <c r="G11" i="8"/>
  <c r="G49" i="6"/>
  <c r="G64" i="6"/>
  <c r="I16" i="10"/>
  <c r="I7" i="10" s="1"/>
  <c r="J7" i="10"/>
  <c r="K7" i="10"/>
  <c r="X16" i="10"/>
  <c r="G60" i="5"/>
  <c r="G80" i="5"/>
  <c r="M8" i="6" l="1"/>
  <c r="L8" i="6"/>
  <c r="K8" i="6"/>
  <c r="J8" i="6"/>
  <c r="I8" i="6"/>
  <c r="H8" i="6"/>
  <c r="G8" i="6"/>
  <c r="F8" i="6"/>
  <c r="E8" i="6"/>
  <c r="D8" i="6"/>
  <c r="C8" i="6"/>
  <c r="M7" i="5"/>
  <c r="L7" i="5"/>
  <c r="K7" i="5"/>
  <c r="J7" i="5"/>
  <c r="I7" i="5"/>
  <c r="H7" i="5"/>
  <c r="G7" i="5"/>
  <c r="F7" i="5"/>
  <c r="E7" i="5"/>
  <c r="D7" i="5"/>
  <c r="C7" i="5"/>
</calcChain>
</file>

<file path=xl/sharedStrings.xml><?xml version="1.0" encoding="utf-8"?>
<sst xmlns="http://schemas.openxmlformats.org/spreadsheetml/2006/main" count="454" uniqueCount="227">
  <si>
    <t>San Luis Potosí</t>
  </si>
  <si>
    <t>Año agrícola</t>
  </si>
  <si>
    <t>Mes</t>
  </si>
  <si>
    <t>Cultivo</t>
  </si>
  <si>
    <t>Superficie siniestrada (ha)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</si>
  <si>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</si>
  <si>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</si>
  <si>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</si>
  <si>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</si>
  <si>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</si>
  <si>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</si>
  <si>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Avena grano</t>
  </si>
  <si>
    <t>Berenjena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</si>
  <si>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</si>
  <si>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</si>
  <si>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</si>
  <si>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</si>
  <si>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</si>
  <si>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</si>
  <si>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</si>
  <si>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</si>
  <si>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</si>
  <si>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</si>
  <si>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</si>
  <si>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</si>
  <si>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</si>
  <si>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</si>
  <si>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</si>
  <si>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</si>
  <si>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</si>
  <si>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</si>
  <si>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</si>
  <si>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</si>
  <si>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</si>
  <si>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</si>
  <si>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</si>
  <si>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</si>
  <si>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</si>
  <si>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</si>
  <si>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</si>
  <si>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</si>
  <si>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</si>
  <si>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</si>
  <si>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</si>
  <si>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</si>
  <si>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</si>
  <si>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</si>
  <si>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</si>
  <si>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</si>
  <si>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</si>
  <si>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</si>
  <si>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</si>
  <si>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</si>
  <si>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</si>
  <si>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</si>
  <si>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</si>
  <si>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Temporal</t>
  </si>
  <si>
    <t>Amaranto</t>
  </si>
  <si>
    <t>Calabaza semilla o chihua</t>
  </si>
  <si>
    <t>Girasol</t>
  </si>
  <si>
    <t>Mijo</t>
  </si>
  <si>
    <t>AVANCE DE SIEMBRAS Y COSECHAS CICLO PV 2016  (AÑO AGRICOLA)</t>
  </si>
  <si>
    <t>ESTADO: SAN LUIS POTOSI</t>
  </si>
  <si>
    <t>SUPERFICIE COSECHADA (HA)</t>
  </si>
  <si>
    <t>SUPERFICIE SINIESTRADA (HA)</t>
  </si>
  <si>
    <t>SUPERFICIE A COSECHAR  (HA)</t>
  </si>
  <si>
    <t>PRODUCCION OBTENIDA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</si>
  <si>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</si>
  <si>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</si>
  <si>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</si>
  <si>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</si>
  <si>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2016  (AÑO AGRICOLA) RIEGO</t>
  </si>
  <si>
    <t>SUPERFICIE A COSECHAR (HA)</t>
  </si>
  <si>
    <t>AVANCE DE SIEMBRAS Y COSECHAS CICLO PV 2016  (AÑO AGRICOLA) TEMPORAL</t>
  </si>
  <si>
    <t>Cebada forrajera en verde</t>
  </si>
  <si>
    <t>Garbanzo forrajero</t>
  </si>
  <si>
    <t>Triticale forrajero en verde</t>
  </si>
  <si>
    <t>Cártamo</t>
  </si>
  <si>
    <t>Lenteja</t>
  </si>
  <si>
    <t>AVANCE DE SIEMBRAS Y COSECHAS CICLO O.I. 2016/2017</t>
  </si>
  <si>
    <t>Superficie a Cosechar</t>
  </si>
  <si>
    <t>Superficie plantada nueva (ha)</t>
  </si>
  <si>
    <t>Superficie plantada en desarrollo (ha)</t>
  </si>
  <si>
    <t>Superficie plantada en producción (ha)</t>
  </si>
  <si>
    <t>Superficie plantada total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</si>
  <si>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</si>
  <si>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</si>
  <si>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</si>
  <si>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</si>
  <si>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</si>
  <si>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</si>
  <si>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</si>
  <si>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</si>
  <si>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</si>
  <si>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</si>
  <si>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</si>
  <si>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</si>
  <si>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</si>
  <si>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</si>
  <si>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</si>
  <si>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</si>
  <si>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</si>
  <si>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</si>
  <si>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</si>
  <si>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</si>
  <si>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</si>
  <si>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</si>
  <si>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</si>
  <si>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</si>
  <si>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</si>
  <si>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</si>
  <si>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</si>
  <si>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</si>
  <si>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</si>
  <si>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Alfalfa verde Riego</t>
  </si>
  <si>
    <t>Caña de azucar Riego</t>
  </si>
  <si>
    <t>Café cereza Temporal</t>
  </si>
  <si>
    <t>Caña de azucar Temporal</t>
  </si>
  <si>
    <t>GRAN TOTAL</t>
  </si>
  <si>
    <t xml:space="preserve">                             SISTEMA NACIONAL DE INFORMACIÓN PARA EL DESARROLLO RURAL SUSTENTABLE</t>
  </si>
  <si>
    <t>RESUMEN DE AVANCE DE SIEMBRA Y COSECHAS AÑO AGRÍCOLA 2016 / 2017 (R+T)</t>
  </si>
  <si>
    <t>ESTADO DE SAN LUIS POTOSI</t>
  </si>
  <si>
    <t>CICLO PRODUCTIVO</t>
  </si>
  <si>
    <t>SUPERFICIE PROGRAMADA  (SIEMBRA / PLANTADA) (HA)</t>
  </si>
  <si>
    <t>SUPERFICIE SEMBRADA / PLANTADA  (HA)</t>
  </si>
  <si>
    <t>SUPERFICIE A COSECHAR</t>
  </si>
  <si>
    <t>PRODUCCIÓN PROGRAMADA (TON)</t>
  </si>
  <si>
    <t>PRODUCCIÓN OBTENIDA</t>
  </si>
  <si>
    <t>VALOR PRODUCCIÓN (MILES $)</t>
  </si>
  <si>
    <t>COMENTARIOS</t>
  </si>
  <si>
    <t>P.V. 2016</t>
  </si>
  <si>
    <t>*PERENNES 2016/ 2017</t>
  </si>
  <si>
    <t>O.I. 2016 / 2017</t>
  </si>
  <si>
    <t>Resumen: Riego + Temporal (R+T)</t>
  </si>
  <si>
    <t>Fuente: Red Agropecuaria Web / SAGARPA/ SIAP</t>
  </si>
  <si>
    <t>Superficie sembrada  (ha)</t>
  </si>
  <si>
    <t>SUPERFICIE SEMBRADA  (ha)</t>
  </si>
  <si>
    <t>SISTEMA NACIONAL DE INFORMACIÓN PARA EL DESARROLLO RURAL SUSTENTABLE</t>
  </si>
  <si>
    <t>SUPERFICIE PROGRAMADA A SEMBRAR (HA)</t>
  </si>
  <si>
    <t>PRODUCCION PROGRAMADA (TON)</t>
  </si>
  <si>
    <t>RENDIMIENTO PROGRAMADO (TON)</t>
  </si>
  <si>
    <t>CONSOLIDADO CULTIVOS P.V. 2016</t>
  </si>
  <si>
    <t>AVANCE DE SIEMBRAS Y COSECHAS PERENNES 2016 / 2017</t>
  </si>
  <si>
    <t>AVANCE DE SIEMBRAS Y COSECHAS PERENNES 2016 RIEGO</t>
  </si>
  <si>
    <t>AVANCE DE SIEMBRAS Y COSECHAS PERENNES 2016 TEMPORAL</t>
  </si>
  <si>
    <t>Superficie cosechada  (ha)</t>
  </si>
  <si>
    <t>Producción  programada (ton)</t>
  </si>
  <si>
    <t>Producción obtenida  (ton)</t>
  </si>
  <si>
    <t>Rendimiento  programado (ton/ha)</t>
  </si>
  <si>
    <t>Rendimiento obtenido  (ton)</t>
  </si>
  <si>
    <t>CONSOLIDADO CULTIVOS PERENNES 2016 / 2017</t>
  </si>
  <si>
    <t>Superficie a  cosechar (HA)</t>
  </si>
  <si>
    <t>Superficie  programada siembra (ha)</t>
  </si>
  <si>
    <t>CONSOLIDADO CULTIVOS O.I. 2016 / 2017</t>
  </si>
  <si>
    <t>Producción   programada (ton)</t>
  </si>
  <si>
    <t>AVANCE DE SIEMBRAS Y COSECHAS CICLO O.I. 2016/ 2017  RIEGO</t>
  </si>
  <si>
    <t>AVANCE DE SIEMBRAS Y COSECHAS CICLO O.I. 2016 / 2017 TEMPORAL</t>
  </si>
  <si>
    <t>Riego</t>
  </si>
  <si>
    <t>Municipio</t>
  </si>
  <si>
    <t>Moctezuma</t>
  </si>
  <si>
    <t>Venado</t>
  </si>
  <si>
    <t>Soledad de Graciano Sánchez</t>
  </si>
  <si>
    <t>Villa de Ramos</t>
  </si>
  <si>
    <t>Salinas</t>
  </si>
  <si>
    <t>Santo Domingo</t>
  </si>
  <si>
    <t>Cedral</t>
  </si>
  <si>
    <t>Matehuala</t>
  </si>
  <si>
    <t>Villa de Guadalupe</t>
  </si>
  <si>
    <t>Charcas</t>
  </si>
  <si>
    <t>Mexquitic de Carmona</t>
  </si>
  <si>
    <t>Villa de Arriaga</t>
  </si>
  <si>
    <t>Villa Hidalgo</t>
  </si>
  <si>
    <t>Vanegas</t>
  </si>
  <si>
    <t>Catorce</t>
  </si>
  <si>
    <t>Ahualulco</t>
  </si>
  <si>
    <t>Villa de Reyes</t>
  </si>
  <si>
    <t>Villa de Arista</t>
  </si>
  <si>
    <t>Santa María del Río</t>
  </si>
  <si>
    <t>Armadillo de Los Infante</t>
  </si>
  <si>
    <t>Zaragoza</t>
  </si>
  <si>
    <t>Villa de La Paz</t>
  </si>
  <si>
    <t>Cerro de San Pedro</t>
  </si>
  <si>
    <t>Tierra Nueva</t>
  </si>
  <si>
    <t>Guadalcázar</t>
  </si>
  <si>
    <t>Villa Juárez</t>
  </si>
  <si>
    <t>Ciudad del Maíz</t>
  </si>
  <si>
    <t>FECHA : 03/01/2017 11:45:29</t>
  </si>
  <si>
    <t>CICLO PRODUCTIVO PRIMAVERA VERANO 2016</t>
  </si>
  <si>
    <t>MODALIDAD RIEGO</t>
  </si>
  <si>
    <t>HA.</t>
  </si>
  <si>
    <t>MODALIDAD TEMPORAL</t>
  </si>
  <si>
    <t>REPORTE AL MES DE DICIEMBRE 2016</t>
  </si>
  <si>
    <t xml:space="preserve">FUENTE: Red Agropecuaria Web SIAP / SAGARPA </t>
  </si>
  <si>
    <t xml:space="preserve">                                                            SAN LUIS POTOSI</t>
  </si>
  <si>
    <t>Clasificación / Especie</t>
  </si>
  <si>
    <t>Producción en el mes (ton)</t>
  </si>
  <si>
    <t>Producción acumulada (ton)</t>
  </si>
  <si>
    <t>Valor de la producción (miles $)</t>
  </si>
  <si>
    <t>Valor en canal 
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</si>
  <si>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</si>
  <si>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</si>
  <si>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</si>
  <si>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</si>
  <si>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</si>
  <si>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</si>
  <si>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</si>
  <si>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</si>
  <si>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</si>
  <si>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</si>
  <si>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</si>
  <si>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</si>
  <si>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</si>
  <si>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</si>
  <si>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</si>
  <si>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Datos preliminares</t>
  </si>
  <si>
    <t>MES DE DICIEMBRE ( ACUMULADO)</t>
  </si>
  <si>
    <t>Superficie Siniestrada (Ha.) a Nivel municipal, Ciclo Primavera Verano 2016</t>
  </si>
  <si>
    <t>* Perennes / Superficie plantada total (330,924), y superficie en producción (300,888 Ha.)</t>
  </si>
  <si>
    <t xml:space="preserve">AVANCE  PERENNES  ESPECIALES 2016 / 2017                                                                                                     </t>
  </si>
  <si>
    <t>Total  PV  R+T =</t>
  </si>
  <si>
    <t xml:space="preserve">                       SECRETARÍA DE DESARROLLO AGROPECUARIO Y RECURSOS HIDRÁULICOS</t>
  </si>
  <si>
    <t>SECRETARÍA DE DESARROLLO AGROPECUARIO Y RECURSOS HIDRÁULICOS</t>
  </si>
  <si>
    <t xml:space="preserve">       AVANCE DE LA PRODUCCIÓN PECUARIA 2016 ( Datos preliminares)</t>
  </si>
  <si>
    <t>Los datos  corresponden a cultivos Perennes año 2016. Ademas de  Cultivos Perennes Especiales (caña de azucar, café, alfalfa) 2016/2017, de estos ultimos ya se  consideran datos de avance de cosecha.</t>
  </si>
  <si>
    <t xml:space="preserve">Para el Ciclo O.I. 2016 / 2017, de una superficie programada a sembrar de 69,505 Ha.,se cuenta con un avance de  siembra de  31,845 Ha., que representa un 46% de avance </t>
  </si>
  <si>
    <r>
      <t xml:space="preserve">Para el ciclo P.V.  2016, la superficie total  programada a sembrar (R+T) es de   480,967 Ha.,  se  reportan </t>
    </r>
    <r>
      <rPr>
        <b/>
        <sz val="10"/>
        <rFont val="Trebuchet MS"/>
        <family val="2"/>
      </rPr>
      <t xml:space="preserve"> 383,436 Ha. sembradas (79%),</t>
    </r>
    <r>
      <rPr>
        <sz val="10"/>
        <rFont val="Trebuchet MS"/>
        <family val="2"/>
      </rPr>
      <t xml:space="preserve"> de las cuales 51,432 Ha.  corresponden a la modalidad de riego con un 93% de avance de siembra y 332,003 Ha de temporal representando un 77%  avance de siembra.E</t>
    </r>
    <r>
      <rPr>
        <b/>
        <sz val="10"/>
        <rFont val="Trebuchet MS"/>
        <family val="2"/>
      </rPr>
      <t>n lo referente a superficie siniestrada se tiene reporte de  97,342 Ha., se anexa desglose.</t>
    </r>
    <r>
      <rPr>
        <sz val="10"/>
        <rFont val="Trebuchet MS"/>
        <family val="2"/>
      </rPr>
      <t xml:space="preserve">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</si>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</sst>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  <numFmt numFmtId="167" formatCode="#,##0.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8"/>
      <color rgb="FF333333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FFE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7" fillId="0" borderId="0" applyFont="0" applyFill="0" applyBorder="0" applyAlignment="0" applyProtection="0"/>
  </cellStyleXfs>
  <cellXfs count="257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2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0" borderId="2" xfId="0" applyFill="1" applyBorder="1"/>
    <xf numFmtId="0" fontId="0" fillId="6" borderId="0" xfId="0" applyFill="1"/>
    <xf numFmtId="4" fontId="7" fillId="5" borderId="2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0" fillId="7" borderId="2" xfId="0" applyFill="1" applyBorder="1"/>
    <xf numFmtId="0" fontId="6" fillId="7" borderId="2" xfId="0" applyFont="1" applyFill="1" applyBorder="1" applyAlignment="1">
      <alignment horizontal="left" vertical="top" wrapText="1"/>
    </xf>
    <xf numFmtId="0" fontId="2" fillId="0" borderId="0" xfId="1" applyFont="1" applyBorder="1" applyAlignment="1">
      <alignment wrapText="1"/>
    </xf>
    <xf numFmtId="0" fontId="14" fillId="0" borderId="0" xfId="1" applyFont="1" applyFill="1" applyBorder="1"/>
    <xf numFmtId="0" fontId="14" fillId="0" borderId="0" xfId="1" applyFont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6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1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/>
    <xf numFmtId="0" fontId="18" fillId="0" borderId="5" xfId="0" applyFont="1" applyBorder="1" applyAlignment="1"/>
    <xf numFmtId="0" fontId="19" fillId="0" borderId="5" xfId="0" applyFont="1" applyBorder="1"/>
    <xf numFmtId="0" fontId="19" fillId="0" borderId="6" xfId="0" applyFont="1" applyBorder="1"/>
    <xf numFmtId="0" fontId="0" fillId="0" borderId="8" xfId="0" applyBorder="1"/>
    <xf numFmtId="0" fontId="1" fillId="0" borderId="0" xfId="0" applyFont="1" applyBorder="1" applyAlignment="1"/>
    <xf numFmtId="0" fontId="20" fillId="0" borderId="0" xfId="0" applyFont="1" applyBorder="1" applyAlignment="1"/>
    <xf numFmtId="0" fontId="19" fillId="0" borderId="0" xfId="0" applyFont="1" applyBorder="1"/>
    <xf numFmtId="0" fontId="19" fillId="0" borderId="9" xfId="0" applyFont="1" applyBorder="1"/>
    <xf numFmtId="0" fontId="21" fillId="0" borderId="0" xfId="0" applyFont="1" applyBorder="1"/>
    <xf numFmtId="0" fontId="22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/>
    <xf numFmtId="0" fontId="25" fillId="0" borderId="0" xfId="0" applyFont="1" applyBorder="1"/>
    <xf numFmtId="0" fontId="24" fillId="0" borderId="9" xfId="0" applyFont="1" applyBorder="1"/>
    <xf numFmtId="0" fontId="20" fillId="0" borderId="14" xfId="0" applyFont="1" applyBorder="1"/>
    <xf numFmtId="0" fontId="0" fillId="0" borderId="15" xfId="0" applyBorder="1"/>
    <xf numFmtId="0" fontId="19" fillId="0" borderId="15" xfId="0" applyFont="1" applyBorder="1"/>
    <xf numFmtId="0" fontId="19" fillId="0" borderId="16" xfId="0" applyFont="1" applyBorder="1"/>
    <xf numFmtId="0" fontId="27" fillId="8" borderId="17" xfId="1" applyFont="1" applyFill="1" applyBorder="1" applyAlignment="1">
      <alignment horizontal="center" vertical="center" wrapText="1"/>
    </xf>
    <xf numFmtId="0" fontId="27" fillId="8" borderId="18" xfId="1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10" xfId="0" applyFont="1" applyFill="1" applyBorder="1" applyAlignment="1">
      <alignment horizontal="center" wrapText="1"/>
    </xf>
    <xf numFmtId="165" fontId="26" fillId="9" borderId="20" xfId="2" applyNumberFormat="1" applyFont="1" applyFill="1" applyBorder="1" applyAlignment="1">
      <alignment horizontal="center" wrapText="1"/>
    </xf>
    <xf numFmtId="166" fontId="26" fillId="9" borderId="2" xfId="0" applyNumberFormat="1" applyFont="1" applyFill="1" applyBorder="1" applyAlignment="1">
      <alignment horizontal="center" wrapText="1"/>
    </xf>
    <xf numFmtId="165" fontId="26" fillId="9" borderId="2" xfId="0" applyNumberFormat="1" applyFont="1" applyFill="1" applyBorder="1" applyAlignment="1">
      <alignment horizontal="center" wrapText="1"/>
    </xf>
    <xf numFmtId="3" fontId="26" fillId="9" borderId="2" xfId="0" applyNumberFormat="1" applyFont="1" applyFill="1" applyBorder="1" applyAlignment="1">
      <alignment horizontal="center" wrapText="1"/>
    </xf>
    <xf numFmtId="3" fontId="26" fillId="0" borderId="20" xfId="0" applyNumberFormat="1" applyFont="1" applyFill="1" applyBorder="1" applyAlignment="1">
      <alignment horizontal="center" wrapText="1"/>
    </xf>
    <xf numFmtId="3" fontId="26" fillId="0" borderId="2" xfId="0" applyNumberFormat="1" applyFont="1" applyFill="1" applyBorder="1" applyAlignment="1">
      <alignment horizontal="center" wrapText="1"/>
    </xf>
    <xf numFmtId="165" fontId="26" fillId="0" borderId="2" xfId="2" applyNumberFormat="1" applyFont="1" applyFill="1" applyBorder="1" applyAlignment="1">
      <alignment horizontal="right" wrapText="1"/>
    </xf>
    <xf numFmtId="165" fontId="26" fillId="0" borderId="2" xfId="0" applyNumberFormat="1" applyFont="1" applyFill="1" applyBorder="1" applyAlignment="1">
      <alignment horizontal="center"/>
    </xf>
    <xf numFmtId="165" fontId="26" fillId="0" borderId="2" xfId="2" applyNumberFormat="1" applyFont="1" applyFill="1" applyBorder="1" applyAlignment="1">
      <alignment wrapText="1"/>
    </xf>
    <xf numFmtId="0" fontId="26" fillId="0" borderId="10" xfId="0" applyFont="1" applyFill="1" applyBorder="1" applyAlignment="1">
      <alignment horizontal="center"/>
    </xf>
    <xf numFmtId="3" fontId="26" fillId="0" borderId="20" xfId="0" applyNumberFormat="1" applyFont="1" applyFill="1" applyBorder="1" applyAlignment="1">
      <alignment horizontal="center"/>
    </xf>
    <xf numFmtId="166" fontId="26" fillId="0" borderId="2" xfId="0" applyNumberFormat="1" applyFont="1" applyFill="1" applyBorder="1" applyAlignment="1">
      <alignment horizontal="center"/>
    </xf>
    <xf numFmtId="165" fontId="26" fillId="0" borderId="2" xfId="2" applyNumberFormat="1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3" fontId="26" fillId="8" borderId="4" xfId="0" applyNumberFormat="1" applyFont="1" applyFill="1" applyBorder="1" applyAlignment="1">
      <alignment horizontal="center"/>
    </xf>
    <xf numFmtId="0" fontId="26" fillId="8" borderId="16" xfId="0" applyFont="1" applyFill="1" applyBorder="1" applyAlignment="1">
      <alignment horizontal="justify" wrapText="1"/>
    </xf>
    <xf numFmtId="0" fontId="1" fillId="0" borderId="0" xfId="0" applyFont="1"/>
    <xf numFmtId="0" fontId="28" fillId="0" borderId="0" xfId="0" applyFont="1"/>
    <xf numFmtId="0" fontId="23" fillId="0" borderId="0" xfId="0" applyFont="1"/>
    <xf numFmtId="0" fontId="29" fillId="0" borderId="0" xfId="0" applyFont="1"/>
    <xf numFmtId="0" fontId="0" fillId="0" borderId="6" xfId="0" applyBorder="1"/>
    <xf numFmtId="17" fontId="2" fillId="0" borderId="9" xfId="1" applyNumberFormat="1" applyFont="1" applyBorder="1" applyAlignment="1">
      <alignment horizontal="left" wrapText="1"/>
    </xf>
    <xf numFmtId="0" fontId="12" fillId="4" borderId="11" xfId="1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3" fontId="2" fillId="10" borderId="4" xfId="0" applyNumberFormat="1" applyFont="1" applyFill="1" applyBorder="1" applyAlignment="1">
      <alignment horizontal="center" vertical="center" wrapText="1"/>
    </xf>
    <xf numFmtId="4" fontId="2" fillId="10" borderId="4" xfId="0" applyNumberFormat="1" applyFont="1" applyFill="1" applyBorder="1" applyAlignment="1">
      <alignment horizontal="center" vertical="center" wrapText="1"/>
    </xf>
    <xf numFmtId="3" fontId="2" fillId="10" borderId="1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right" vertical="top" wrapText="1"/>
    </xf>
    <xf numFmtId="0" fontId="13" fillId="6" borderId="0" xfId="0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right" vertical="top" wrapText="1"/>
    </xf>
    <xf numFmtId="16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6" fillId="6" borderId="2" xfId="0" applyNumberFormat="1" applyFont="1" applyFill="1" applyBorder="1" applyAlignment="1">
      <alignment horizontal="right" vertical="top" wrapText="1"/>
    </xf>
    <xf numFmtId="4" fontId="6" fillId="9" borderId="2" xfId="0" applyNumberFormat="1" applyFont="1" applyFill="1" applyBorder="1" applyAlignment="1">
      <alignment horizontal="right" vertical="top" wrapText="1"/>
    </xf>
    <xf numFmtId="0" fontId="30" fillId="0" borderId="2" xfId="0" applyFont="1" applyFill="1" applyBorder="1" applyAlignment="1">
      <alignment horizontal="right" vertical="top" wrapText="1"/>
    </xf>
    <xf numFmtId="0" fontId="0" fillId="0" borderId="22" xfId="0" applyBorder="1"/>
    <xf numFmtId="0" fontId="7" fillId="4" borderId="2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right" vertical="top" wrapText="1"/>
    </xf>
    <xf numFmtId="17" fontId="2" fillId="0" borderId="7" xfId="1" applyNumberFormat="1" applyFont="1" applyBorder="1" applyAlignment="1">
      <alignment horizontal="center" wrapText="1"/>
    </xf>
    <xf numFmtId="17" fontId="14" fillId="0" borderId="0" xfId="1" applyNumberFormat="1" applyFont="1" applyBorder="1" applyAlignment="1">
      <alignment horizontal="left" wrapText="1"/>
    </xf>
    <xf numFmtId="0" fontId="6" fillId="6" borderId="2" xfId="0" applyFont="1" applyFill="1" applyBorder="1" applyAlignment="1">
      <alignment horizontal="right" vertical="top" wrapText="1"/>
    </xf>
    <xf numFmtId="17" fontId="14" fillId="0" borderId="9" xfId="1" applyNumberFormat="1" applyFont="1" applyBorder="1" applyAlignment="1">
      <alignment horizontal="left" wrapText="1"/>
    </xf>
    <xf numFmtId="0" fontId="12" fillId="4" borderId="10" xfId="0" applyFont="1" applyFill="1" applyBorder="1" applyAlignment="1">
      <alignment horizontal="center" vertical="center" wrapText="1"/>
    </xf>
    <xf numFmtId="0" fontId="0" fillId="9" borderId="0" xfId="0" applyFill="1"/>
    <xf numFmtId="0" fontId="0" fillId="0" borderId="0" xfId="0" applyAlignment="1">
      <alignment horizontal="left"/>
    </xf>
    <xf numFmtId="3" fontId="0" fillId="0" borderId="0" xfId="0" applyNumberFormat="1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3" fontId="6" fillId="7" borderId="2" xfId="0" applyNumberFormat="1" applyFont="1" applyFill="1" applyBorder="1" applyAlignment="1">
      <alignment horizontal="righ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13" fillId="11" borderId="2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right" vertical="top" wrapText="1"/>
    </xf>
    <xf numFmtId="0" fontId="31" fillId="11" borderId="2" xfId="0" applyFont="1" applyFill="1" applyBorder="1" applyAlignment="1">
      <alignment horizontal="right" vertical="top" wrapText="1"/>
    </xf>
    <xf numFmtId="0" fontId="33" fillId="11" borderId="2" xfId="0" applyFont="1" applyFill="1" applyBorder="1" applyAlignment="1">
      <alignment horizontal="right" vertical="top" wrapText="1"/>
    </xf>
    <xf numFmtId="4" fontId="33" fillId="11" borderId="2" xfId="0" applyNumberFormat="1" applyFont="1" applyFill="1" applyBorder="1" applyAlignment="1">
      <alignment horizontal="right" vertical="top" wrapText="1"/>
    </xf>
    <xf numFmtId="0" fontId="4" fillId="6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left" vertical="top" wrapText="1"/>
    </xf>
    <xf numFmtId="0" fontId="35" fillId="7" borderId="2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2" fillId="0" borderId="5" xfId="0" applyFont="1" applyBorder="1" applyAlignment="1">
      <alignment vertical="center" wrapText="1"/>
    </xf>
    <xf numFmtId="3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0" fillId="0" borderId="9" xfId="0" applyBorder="1"/>
    <xf numFmtId="17" fontId="3" fillId="6" borderId="14" xfId="0" applyNumberFormat="1" applyFont="1" applyFill="1" applyBorder="1" applyAlignment="1">
      <alignment vertical="center" wrapText="1"/>
    </xf>
    <xf numFmtId="0" fontId="1" fillId="0" borderId="1" xfId="0" applyFont="1" applyBorder="1"/>
    <xf numFmtId="0" fontId="1" fillId="0" borderId="8" xfId="0" applyFont="1" applyBorder="1"/>
    <xf numFmtId="0" fontId="29" fillId="0" borderId="8" xfId="0" applyFont="1" applyBorder="1"/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righ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right" vertical="top" wrapText="1"/>
    </xf>
    <xf numFmtId="0" fontId="36" fillId="12" borderId="10" xfId="0" applyFont="1" applyFill="1" applyBorder="1" applyAlignment="1">
      <alignment horizontal="left" vertical="top" wrapText="1"/>
    </xf>
    <xf numFmtId="4" fontId="36" fillId="12" borderId="2" xfId="0" applyNumberFormat="1" applyFont="1" applyFill="1" applyBorder="1" applyAlignment="1">
      <alignment horizontal="right" vertical="top" wrapText="1"/>
    </xf>
    <xf numFmtId="0" fontId="36" fillId="12" borderId="11" xfId="0" applyFont="1" applyFill="1" applyBorder="1" applyAlignment="1">
      <alignment horizontal="right" vertical="top" wrapText="1"/>
    </xf>
    <xf numFmtId="4" fontId="6" fillId="3" borderId="11" xfId="0" applyNumberFormat="1" applyFont="1" applyFill="1" applyBorder="1" applyAlignment="1">
      <alignment horizontal="right" vertical="top" wrapText="1"/>
    </xf>
    <xf numFmtId="4" fontId="6" fillId="2" borderId="11" xfId="0" applyNumberFormat="1" applyFont="1" applyFill="1" applyBorder="1" applyAlignment="1">
      <alignment horizontal="right" vertical="top" wrapText="1"/>
    </xf>
    <xf numFmtId="4" fontId="36" fillId="12" borderId="11" xfId="0" applyNumberFormat="1" applyFont="1" applyFill="1" applyBorder="1" applyAlignment="1">
      <alignment horizontal="right" vertical="top" wrapText="1"/>
    </xf>
    <xf numFmtId="0" fontId="31" fillId="11" borderId="10" xfId="0" applyFont="1" applyFill="1" applyBorder="1" applyAlignment="1">
      <alignment horizontal="left" vertical="top" wrapText="1"/>
    </xf>
    <xf numFmtId="0" fontId="31" fillId="11" borderId="11" xfId="0" applyFont="1" applyFill="1" applyBorder="1" applyAlignment="1">
      <alignment horizontal="right" vertical="top" wrapText="1"/>
    </xf>
    <xf numFmtId="0" fontId="37" fillId="0" borderId="4" xfId="0" applyFont="1" applyBorder="1" applyAlignment="1">
      <alignment vertical="center" wrapText="1"/>
    </xf>
    <xf numFmtId="0" fontId="13" fillId="11" borderId="2" xfId="0" applyFont="1" applyFill="1" applyBorder="1" applyAlignment="1">
      <alignment horizontal="left" vertical="top" wrapText="1"/>
    </xf>
    <xf numFmtId="4" fontId="0" fillId="0" borderId="0" xfId="0" applyNumberFormat="1"/>
    <xf numFmtId="0" fontId="13" fillId="11" borderId="10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vertical="center" wrapText="1"/>
    </xf>
    <xf numFmtId="0" fontId="8" fillId="0" borderId="0" xfId="0" applyFont="1"/>
    <xf numFmtId="0" fontId="38" fillId="9" borderId="11" xfId="0" applyFont="1" applyFill="1" applyBorder="1" applyAlignment="1">
      <alignment horizontal="justify" wrapText="1"/>
    </xf>
    <xf numFmtId="0" fontId="13" fillId="11" borderId="2" xfId="0" applyFont="1" applyFill="1" applyBorder="1" applyAlignment="1">
      <alignment horizontal="right" vertical="top" wrapText="1"/>
    </xf>
    <xf numFmtId="4" fontId="13" fillId="11" borderId="2" xfId="0" applyNumberFormat="1" applyFont="1" applyFill="1" applyBorder="1" applyAlignment="1">
      <alignment horizontal="righ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4" fontId="31" fillId="2" borderId="2" xfId="0" applyNumberFormat="1" applyFont="1" applyFill="1" applyBorder="1" applyAlignment="1">
      <alignment horizontal="right" vertical="top" wrapText="1"/>
    </xf>
    <xf numFmtId="4" fontId="31" fillId="3" borderId="2" xfId="0" applyNumberFormat="1" applyFont="1" applyFill="1" applyBorder="1" applyAlignment="1">
      <alignment horizontal="right" vertical="top" wrapText="1"/>
    </xf>
    <xf numFmtId="167" fontId="26" fillId="0" borderId="2" xfId="0" applyNumberFormat="1" applyFont="1" applyFill="1" applyBorder="1" applyAlignment="1">
      <alignment horizontal="center" wrapText="1"/>
    </xf>
    <xf numFmtId="0" fontId="0" fillId="6" borderId="0" xfId="0" applyFill="1" applyBorder="1"/>
    <xf numFmtId="0" fontId="0" fillId="0" borderId="9" xfId="0" applyFill="1" applyBorder="1"/>
    <xf numFmtId="0" fontId="5" fillId="4" borderId="11" xfId="0" applyFont="1" applyFill="1" applyBorder="1" applyAlignment="1">
      <alignment horizontal="center" vertical="center" wrapText="1"/>
    </xf>
    <xf numFmtId="3" fontId="1" fillId="10" borderId="4" xfId="0" applyNumberFormat="1" applyFont="1" applyFill="1" applyBorder="1"/>
    <xf numFmtId="167" fontId="1" fillId="10" borderId="4" xfId="0" applyNumberFormat="1" applyFont="1" applyFill="1" applyBorder="1"/>
    <xf numFmtId="3" fontId="1" fillId="10" borderId="12" xfId="0" applyNumberFormat="1" applyFont="1" applyFill="1" applyBorder="1"/>
    <xf numFmtId="17" fontId="0" fillId="0" borderId="0" xfId="0" applyNumberFormat="1"/>
    <xf numFmtId="0" fontId="0" fillId="0" borderId="9" xfId="0" applyBorder="1" applyAlignment="1">
      <alignment horizontal="left"/>
    </xf>
    <xf numFmtId="0" fontId="35" fillId="3" borderId="2" xfId="0" applyFont="1" applyFill="1" applyBorder="1" applyAlignment="1">
      <alignment horizontal="left" vertical="top" wrapText="1"/>
    </xf>
    <xf numFmtId="17" fontId="26" fillId="0" borderId="0" xfId="0" applyNumberFormat="1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wrapText="1"/>
    </xf>
    <xf numFmtId="0" fontId="38" fillId="9" borderId="11" xfId="0" applyFont="1" applyFill="1" applyBorder="1" applyAlignment="1">
      <alignment horizontal="justify"/>
    </xf>
    <xf numFmtId="0" fontId="2" fillId="0" borderId="21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8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21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horizontal="left" vertical="center" wrapText="1"/>
    </xf>
    <xf numFmtId="4" fontId="15" fillId="0" borderId="0" xfId="0" applyNumberFormat="1" applyFont="1" applyAlignment="1">
      <alignment horizontal="left" vertical="center" wrapText="1"/>
    </xf>
    <xf numFmtId="0" fontId="10" fillId="0" borderId="23" xfId="1" applyFont="1" applyBorder="1" applyAlignment="1">
      <alignment horizontal="center" wrapText="1"/>
    </xf>
    <xf numFmtId="0" fontId="10" fillId="0" borderId="24" xfId="1" applyFont="1" applyBorder="1" applyAlignment="1">
      <alignment horizontal="center" wrapText="1"/>
    </xf>
    <xf numFmtId="0" fontId="10" fillId="0" borderId="20" xfId="1" applyFont="1" applyBorder="1" applyAlignment="1">
      <alignment horizontal="center" wrapText="1"/>
    </xf>
    <xf numFmtId="0" fontId="13" fillId="0" borderId="13" xfId="0" applyNumberFormat="1" applyFont="1" applyFill="1" applyBorder="1" applyAlignment="1" applyProtection="1">
      <alignment horizontal="center" wrapText="1"/>
    </xf>
    <xf numFmtId="0" fontId="10" fillId="0" borderId="21" xfId="1" applyFont="1" applyBorder="1" applyAlignment="1">
      <alignment horizontal="center" wrapText="1"/>
    </xf>
    <xf numFmtId="0" fontId="10" fillId="0" borderId="13" xfId="1" applyFont="1" applyBorder="1" applyAlignment="1">
      <alignment horizontal="center" wrapText="1"/>
    </xf>
    <xf numFmtId="0" fontId="10" fillId="0" borderId="22" xfId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40" fillId="11" borderId="10" xfId="0" applyFont="1" applyFill="1" applyBorder="1" applyAlignment="1">
      <alignment horizontal="left" vertical="top" wrapText="1"/>
    </xf>
    <xf numFmtId="0" fontId="40" fillId="11" borderId="2" xfId="0" applyFont="1" applyFill="1" applyBorder="1" applyAlignment="1">
      <alignment horizontal="left" vertical="top" wrapText="1"/>
    </xf>
    <xf numFmtId="0" fontId="40" fillId="11" borderId="11" xfId="0" applyFont="1" applyFill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38100</xdr:rowOff>
    </xdr:from>
    <xdr:to>
      <xdr:col>4</xdr:col>
      <xdr:colOff>504825</xdr:colOff>
      <xdr:row>4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38125"/>
          <a:ext cx="33242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4"/>
  <sheetViews>
    <sheetView tabSelected="1" workbookViewId="0">
      <selection activeCell="K8" sqref="K8"/>
    </sheetView>
  </sheetViews>
  <sheetFormatPr baseColWidth="10" defaultRowHeight="15" x14ac:dyDescent="0.25"/>
  <cols>
    <col min="1" max="1" width="3.85546875" style="3" customWidth="1"/>
    <col min="2" max="2" width="17.7109375" style="3" customWidth="1"/>
    <col min="3" max="3" width="14.5703125" style="3" customWidth="1"/>
    <col min="4" max="6" width="11.42578125" style="3"/>
    <col min="7" max="7" width="11.42578125" style="3" customWidth="1"/>
    <col min="8" max="8" width="13.140625" style="3" customWidth="1"/>
    <col min="9" max="9" width="13.42578125" style="3" customWidth="1"/>
    <col min="10" max="10" width="12.7109375" style="3" customWidth="1"/>
    <col min="11" max="11" width="71.85546875" style="3" customWidth="1"/>
    <col min="12" max="16384" width="11.42578125" style="3"/>
  </cols>
  <sheetData>
    <row r="1" spans="2:11" ht="15.75" thickBot="1" x14ac:dyDescent="0.3"/>
    <row r="2" spans="2:11" ht="18" x14ac:dyDescent="0.35">
      <c r="B2" s="54"/>
      <c r="C2" s="55"/>
      <c r="D2" s="56"/>
      <c r="E2" s="56" t="s">
        <v>220</v>
      </c>
      <c r="F2" s="57"/>
      <c r="G2" s="57"/>
      <c r="H2" s="57"/>
      <c r="I2" s="57"/>
      <c r="J2" s="58"/>
      <c r="K2" s="59"/>
    </row>
    <row r="3" spans="2:11" ht="16.5" x14ac:dyDescent="0.3">
      <c r="B3" s="60"/>
      <c r="C3" s="41"/>
      <c r="D3" s="61"/>
      <c r="E3" s="61" t="s">
        <v>119</v>
      </c>
      <c r="F3" s="62"/>
      <c r="G3" s="62"/>
      <c r="H3" s="63"/>
      <c r="I3" s="62"/>
      <c r="J3" s="63"/>
      <c r="K3" s="64"/>
    </row>
    <row r="4" spans="2:11" ht="18" x14ac:dyDescent="0.35">
      <c r="B4" s="60"/>
      <c r="C4" s="41"/>
      <c r="D4" s="41"/>
      <c r="E4" s="41"/>
      <c r="F4" s="65" t="s">
        <v>120</v>
      </c>
      <c r="G4" s="63"/>
      <c r="H4" s="62"/>
      <c r="I4" s="63"/>
      <c r="J4" s="63"/>
      <c r="K4" s="64"/>
    </row>
    <row r="5" spans="2:11" ht="16.5" x14ac:dyDescent="0.3">
      <c r="B5" s="66"/>
      <c r="C5" s="67"/>
      <c r="D5" s="68"/>
      <c r="E5" s="68"/>
      <c r="F5" s="69"/>
      <c r="G5" s="69"/>
      <c r="H5" s="69"/>
      <c r="I5" s="202" t="s">
        <v>191</v>
      </c>
      <c r="J5" s="70"/>
      <c r="K5" s="71"/>
    </row>
    <row r="6" spans="2:11" ht="17.25" thickBot="1" x14ac:dyDescent="0.35">
      <c r="B6" s="72" t="s">
        <v>121</v>
      </c>
      <c r="C6" s="73"/>
      <c r="D6" s="73"/>
      <c r="E6" s="73"/>
      <c r="F6" s="74"/>
      <c r="G6" s="74"/>
      <c r="H6" s="74"/>
      <c r="I6" s="74"/>
      <c r="J6" s="74"/>
      <c r="K6" s="75"/>
    </row>
    <row r="7" spans="2:11" s="79" customFormat="1" ht="60" x14ac:dyDescent="0.25">
      <c r="B7" s="76" t="s">
        <v>122</v>
      </c>
      <c r="C7" s="77" t="s">
        <v>123</v>
      </c>
      <c r="D7" s="77" t="s">
        <v>124</v>
      </c>
      <c r="E7" s="77" t="s">
        <v>63</v>
      </c>
      <c r="F7" s="77" t="s">
        <v>64</v>
      </c>
      <c r="G7" s="77" t="s">
        <v>125</v>
      </c>
      <c r="H7" s="77" t="s">
        <v>126</v>
      </c>
      <c r="I7" s="77" t="s">
        <v>127</v>
      </c>
      <c r="J7" s="77" t="s">
        <v>128</v>
      </c>
      <c r="K7" s="78" t="s">
        <v>129</v>
      </c>
    </row>
    <row r="8" spans="2:11" s="79" customFormat="1" ht="81.75" customHeight="1" x14ac:dyDescent="0.3">
      <c r="B8" s="80" t="s">
        <v>130</v>
      </c>
      <c r="C8" s="81">
        <v>480967</v>
      </c>
      <c r="D8" s="82">
        <v>383436</v>
      </c>
      <c r="E8" s="82">
        <v>259127</v>
      </c>
      <c r="F8" s="82">
        <v>97342</v>
      </c>
      <c r="G8" s="83">
        <f>D8-E8-F8</f>
        <v>26967</v>
      </c>
      <c r="H8" s="82">
        <v>1160661</v>
      </c>
      <c r="I8" s="84">
        <v>874545</v>
      </c>
      <c r="J8" s="84">
        <v>6242422</v>
      </c>
      <c r="K8" s="186" t="s">
        <v>225</v>
      </c>
    </row>
    <row r="9" spans="2:11" s="79" customFormat="1" ht="45" x14ac:dyDescent="0.3">
      <c r="B9" s="80" t="s">
        <v>131</v>
      </c>
      <c r="C9" s="85">
        <v>330924</v>
      </c>
      <c r="D9" s="86">
        <v>300888</v>
      </c>
      <c r="E9" s="87">
        <v>224090</v>
      </c>
      <c r="F9" s="192">
        <v>7.5</v>
      </c>
      <c r="G9" s="88">
        <f t="shared" ref="G9:G10" si="0">D9-E9-F9</f>
        <v>76790.5</v>
      </c>
      <c r="H9" s="86">
        <v>9622626</v>
      </c>
      <c r="I9" s="89">
        <v>4538653</v>
      </c>
      <c r="J9" s="203">
        <v>3487425</v>
      </c>
      <c r="K9" s="186" t="s">
        <v>223</v>
      </c>
    </row>
    <row r="10" spans="2:11" s="53" customFormat="1" ht="44.25" customHeight="1" x14ac:dyDescent="0.3">
      <c r="B10" s="90" t="s">
        <v>132</v>
      </c>
      <c r="C10" s="91">
        <v>69505</v>
      </c>
      <c r="D10" s="92">
        <v>31845</v>
      </c>
      <c r="E10" s="92">
        <v>0</v>
      </c>
      <c r="F10" s="92">
        <v>0</v>
      </c>
      <c r="G10" s="88">
        <f t="shared" si="0"/>
        <v>31845</v>
      </c>
      <c r="H10" s="92">
        <v>362130</v>
      </c>
      <c r="I10" s="93">
        <v>0</v>
      </c>
      <c r="J10" s="93">
        <v>0</v>
      </c>
      <c r="K10" s="204" t="s">
        <v>224</v>
      </c>
    </row>
    <row r="11" spans="2:11" ht="17.25" thickBot="1" x14ac:dyDescent="0.35">
      <c r="B11" s="94" t="s">
        <v>55</v>
      </c>
      <c r="C11" s="95"/>
      <c r="D11" s="96">
        <f t="shared" ref="D11:J11" si="1">SUM(D8:D10)</f>
        <v>716169</v>
      </c>
      <c r="E11" s="96">
        <f t="shared" si="1"/>
        <v>483217</v>
      </c>
      <c r="F11" s="96">
        <f t="shared" si="1"/>
        <v>97349.5</v>
      </c>
      <c r="G11" s="96">
        <f t="shared" si="1"/>
        <v>135602.5</v>
      </c>
      <c r="H11" s="96">
        <f t="shared" si="1"/>
        <v>11145417</v>
      </c>
      <c r="I11" s="96">
        <f t="shared" si="1"/>
        <v>5413198</v>
      </c>
      <c r="J11" s="96">
        <f t="shared" si="1"/>
        <v>9729847</v>
      </c>
      <c r="K11" s="97"/>
    </row>
    <row r="12" spans="2:11" x14ac:dyDescent="0.25">
      <c r="B12" s="98" t="s">
        <v>133</v>
      </c>
    </row>
    <row r="13" spans="2:11" x14ac:dyDescent="0.25">
      <c r="B13" s="99" t="s">
        <v>134</v>
      </c>
      <c r="K13" s="3" t="s">
        <v>226</v>
      </c>
    </row>
    <row r="14" spans="2:11" x14ac:dyDescent="0.25">
      <c r="B14" s="100" t="s">
        <v>217</v>
      </c>
      <c r="K14" s="10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O80"/>
  <sheetViews>
    <sheetView workbookViewId="0">
      <selection activeCell="N13" sqref="N13"/>
    </sheetView>
  </sheetViews>
  <sheetFormatPr baseColWidth="10" defaultColWidth="11.42578125" defaultRowHeight="15" x14ac:dyDescent="0.25"/>
  <cols>
    <col min="1" max="1" width="3" customWidth="1"/>
    <col min="2" max="2" width="19.5703125" customWidth="1"/>
    <col min="3" max="3" width="14" customWidth="1"/>
    <col min="5" max="5" width="13" customWidth="1"/>
    <col min="6" max="6" width="12.7109375" customWidth="1"/>
    <col min="7" max="7" width="14.5703125" customWidth="1"/>
    <col min="8" max="8" width="13.5703125" bestFit="1" customWidth="1"/>
    <col min="9" max="9" width="13.5703125" customWidth="1"/>
    <col min="10" max="10" width="12.7109375" customWidth="1"/>
    <col min="11" max="11" width="12.5703125" customWidth="1"/>
    <col min="12" max="12" width="13.85546875" customWidth="1"/>
    <col min="13" max="13" width="13.140625" customWidth="1"/>
  </cols>
  <sheetData>
    <row r="1" spans="2:13" s="3" customFormat="1" ht="15.75" thickBot="1" x14ac:dyDescent="0.3"/>
    <row r="2" spans="2:13" ht="15.75" x14ac:dyDescent="0.25">
      <c r="B2" s="208" t="s">
        <v>221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10"/>
    </row>
    <row r="3" spans="2:13" ht="15.75" x14ac:dyDescent="0.25">
      <c r="B3" s="211" t="s">
        <v>137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</row>
    <row r="4" spans="2:13" ht="15.75" x14ac:dyDescent="0.25">
      <c r="B4" s="211" t="s">
        <v>61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3"/>
    </row>
    <row r="5" spans="2:13" ht="27" thickBot="1" x14ac:dyDescent="0.3">
      <c r="B5" s="214" t="s">
        <v>62</v>
      </c>
      <c r="C5" s="215"/>
      <c r="D5" s="6" t="s">
        <v>1</v>
      </c>
      <c r="E5" s="7">
        <v>2016</v>
      </c>
      <c r="F5" s="8"/>
      <c r="G5" s="9"/>
      <c r="H5" s="9"/>
      <c r="I5" s="9"/>
      <c r="J5" s="9"/>
      <c r="K5" s="9"/>
      <c r="L5" s="51" t="s">
        <v>2</v>
      </c>
      <c r="M5" s="103">
        <v>42705</v>
      </c>
    </row>
    <row r="6" spans="2:13" ht="45" x14ac:dyDescent="0.25">
      <c r="B6" s="10" t="s">
        <v>141</v>
      </c>
      <c r="C6" s="37" t="s">
        <v>138</v>
      </c>
      <c r="D6" s="37" t="s">
        <v>136</v>
      </c>
      <c r="E6" s="37" t="s">
        <v>63</v>
      </c>
      <c r="F6" s="37" t="s">
        <v>64</v>
      </c>
      <c r="G6" s="37" t="s">
        <v>65</v>
      </c>
      <c r="H6" s="37" t="s">
        <v>139</v>
      </c>
      <c r="I6" s="37" t="s">
        <v>66</v>
      </c>
      <c r="J6" s="37" t="s">
        <v>140</v>
      </c>
      <c r="K6" s="37" t="s">
        <v>67</v>
      </c>
      <c r="L6" s="37" t="s">
        <v>68</v>
      </c>
      <c r="M6" s="104" t="s">
        <v>69</v>
      </c>
    </row>
    <row r="7" spans="2:13" ht="15.75" thickBot="1" x14ac:dyDescent="0.3">
      <c r="B7" s="105" t="s">
        <v>70</v>
      </c>
      <c r="C7" s="106">
        <f t="shared" ref="C7:M7" si="0">C60+C80</f>
        <v>480967</v>
      </c>
      <c r="D7" s="106">
        <f t="shared" si="0"/>
        <v>383435.79</v>
      </c>
      <c r="E7" s="106">
        <f t="shared" si="0"/>
        <v>259127.28999999998</v>
      </c>
      <c r="F7" s="106">
        <f t="shared" si="0"/>
        <v>97341.5</v>
      </c>
      <c r="G7" s="106">
        <f t="shared" si="0"/>
        <v>26966.999999999985</v>
      </c>
      <c r="H7" s="107">
        <f t="shared" si="0"/>
        <v>1160661.3400000001</v>
      </c>
      <c r="I7" s="106">
        <f t="shared" si="0"/>
        <v>874544.72</v>
      </c>
      <c r="J7" s="106">
        <f t="shared" si="0"/>
        <v>0</v>
      </c>
      <c r="K7" s="106">
        <f t="shared" si="0"/>
        <v>0</v>
      </c>
      <c r="L7" s="106">
        <f t="shared" si="0"/>
        <v>0</v>
      </c>
      <c r="M7" s="108">
        <f t="shared" si="0"/>
        <v>6242421.8399999999</v>
      </c>
    </row>
    <row r="8" spans="2:13" s="3" customFormat="1" x14ac:dyDescent="0.25">
      <c r="B8" s="110"/>
      <c r="C8" s="111"/>
      <c r="D8" s="111"/>
      <c r="E8" s="111"/>
      <c r="F8" s="111"/>
      <c r="G8" s="111"/>
      <c r="H8" s="112"/>
      <c r="I8" s="111"/>
      <c r="J8" s="111"/>
      <c r="K8" s="111"/>
      <c r="L8" s="111"/>
      <c r="M8" s="111"/>
    </row>
    <row r="9" spans="2:13" x14ac:dyDescent="0.25">
      <c r="B9" s="4"/>
      <c r="C9" s="5"/>
      <c r="D9" s="4"/>
      <c r="E9" s="5"/>
      <c r="F9" s="3"/>
      <c r="G9" s="5"/>
      <c r="H9" s="5"/>
      <c r="I9" s="3"/>
      <c r="J9" s="3"/>
      <c r="K9" s="3"/>
      <c r="L9" s="3"/>
      <c r="M9" s="199">
        <v>42705</v>
      </c>
    </row>
    <row r="10" spans="2:13" x14ac:dyDescent="0.25">
      <c r="B10" s="216" t="s">
        <v>71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8"/>
    </row>
    <row r="11" spans="2:13" ht="45" x14ac:dyDescent="0.25">
      <c r="B11" s="113" t="s">
        <v>3</v>
      </c>
      <c r="C11" s="37" t="s">
        <v>138</v>
      </c>
      <c r="D11" s="37" t="s">
        <v>136</v>
      </c>
      <c r="E11" s="37" t="s">
        <v>63</v>
      </c>
      <c r="F11" s="37" t="s">
        <v>64</v>
      </c>
      <c r="G11" s="113" t="s">
        <v>72</v>
      </c>
      <c r="H11" s="37" t="s">
        <v>139</v>
      </c>
      <c r="I11" s="37" t="s">
        <v>66</v>
      </c>
      <c r="J11" s="37" t="s">
        <v>140</v>
      </c>
      <c r="K11" s="37" t="s">
        <v>67</v>
      </c>
      <c r="L11" s="37" t="s">
        <v>68</v>
      </c>
      <c r="M11" s="37" t="s">
        <v>69</v>
      </c>
    </row>
    <row r="12" spans="2:13" x14ac:dyDescent="0.25">
      <c r="B12" s="32" t="s">
        <v>7</v>
      </c>
      <c r="C12" s="29">
        <v>30</v>
      </c>
      <c r="D12" s="29">
        <v>31</v>
      </c>
      <c r="E12" s="29">
        <v>29.5</v>
      </c>
      <c r="F12" s="29">
        <v>1.5</v>
      </c>
      <c r="G12" s="29">
        <f>D12-E12-F12</f>
        <v>0</v>
      </c>
      <c r="H12" s="29">
        <v>196.25</v>
      </c>
      <c r="I12" s="29">
        <v>183.79</v>
      </c>
      <c r="J12" s="29">
        <v>6.5419999999999998</v>
      </c>
      <c r="K12" s="29">
        <v>6.23</v>
      </c>
      <c r="L12" s="30">
        <v>5322.49</v>
      </c>
      <c r="M12" s="29">
        <v>978.22</v>
      </c>
    </row>
    <row r="13" spans="2:13" s="14" customFormat="1" x14ac:dyDescent="0.25">
      <c r="B13" s="11" t="s">
        <v>8</v>
      </c>
      <c r="C13" s="12">
        <v>35</v>
      </c>
      <c r="D13" s="12">
        <v>34</v>
      </c>
      <c r="E13" s="12">
        <v>34</v>
      </c>
      <c r="F13" s="12">
        <v>0</v>
      </c>
      <c r="G13" s="109">
        <f t="shared" ref="G13:G59" si="1">D13-E13-F13</f>
        <v>0</v>
      </c>
      <c r="H13" s="12">
        <v>263</v>
      </c>
      <c r="I13" s="12">
        <v>239</v>
      </c>
      <c r="J13" s="12">
        <v>7.5140000000000002</v>
      </c>
      <c r="K13" s="12">
        <v>7.0289999999999999</v>
      </c>
      <c r="L13" s="13">
        <v>13822.59</v>
      </c>
      <c r="M13" s="13">
        <v>3303.6</v>
      </c>
    </row>
    <row r="14" spans="2:13" x14ac:dyDescent="0.25">
      <c r="B14" s="32" t="s">
        <v>9</v>
      </c>
      <c r="C14" s="29">
        <v>8</v>
      </c>
      <c r="D14" s="29">
        <v>11</v>
      </c>
      <c r="E14" s="29">
        <v>11</v>
      </c>
      <c r="F14" s="29">
        <v>0</v>
      </c>
      <c r="G14" s="29">
        <f t="shared" si="1"/>
        <v>0</v>
      </c>
      <c r="H14" s="29">
        <v>208</v>
      </c>
      <c r="I14" s="29">
        <v>329</v>
      </c>
      <c r="J14" s="29">
        <v>26</v>
      </c>
      <c r="K14" s="29">
        <v>29.908999999999999</v>
      </c>
      <c r="L14" s="30">
        <v>5001.53</v>
      </c>
      <c r="M14" s="30">
        <v>1645.5</v>
      </c>
    </row>
    <row r="15" spans="2:13" s="14" customFormat="1" x14ac:dyDescent="0.25">
      <c r="B15" s="11" t="s">
        <v>10</v>
      </c>
      <c r="C15" s="12">
        <v>875</v>
      </c>
      <c r="D15" s="12">
        <v>731</v>
      </c>
      <c r="E15" s="12">
        <v>731</v>
      </c>
      <c r="F15" s="12">
        <v>0</v>
      </c>
      <c r="G15" s="109">
        <f t="shared" si="1"/>
        <v>0</v>
      </c>
      <c r="H15" s="13">
        <v>14637</v>
      </c>
      <c r="I15" s="13">
        <v>12427.9</v>
      </c>
      <c r="J15" s="12">
        <v>16.728000000000002</v>
      </c>
      <c r="K15" s="12">
        <v>17.001000000000001</v>
      </c>
      <c r="L15" s="12">
        <v>464.47</v>
      </c>
      <c r="M15" s="13">
        <v>5772.38</v>
      </c>
    </row>
    <row r="16" spans="2:13" x14ac:dyDescent="0.25">
      <c r="B16" s="32" t="s">
        <v>11</v>
      </c>
      <c r="C16" s="29">
        <v>12</v>
      </c>
      <c r="D16" s="29"/>
      <c r="E16" s="29"/>
      <c r="F16" s="29"/>
      <c r="G16" s="29">
        <f t="shared" si="1"/>
        <v>0</v>
      </c>
      <c r="H16" s="29">
        <v>12</v>
      </c>
      <c r="I16" s="30"/>
      <c r="J16" s="29">
        <v>1</v>
      </c>
      <c r="K16" s="29"/>
      <c r="L16" s="29"/>
      <c r="M16" s="30"/>
    </row>
    <row r="17" spans="2:13" s="14" customFormat="1" x14ac:dyDescent="0.25">
      <c r="B17" s="11" t="s">
        <v>12</v>
      </c>
      <c r="C17" s="15"/>
      <c r="D17" s="12">
        <v>12</v>
      </c>
      <c r="E17" s="12">
        <v>12</v>
      </c>
      <c r="F17" s="12">
        <v>0</v>
      </c>
      <c r="G17" s="109">
        <f t="shared" si="1"/>
        <v>0</v>
      </c>
      <c r="H17" s="15"/>
      <c r="I17" s="12">
        <v>900</v>
      </c>
      <c r="J17" s="15"/>
      <c r="K17" s="12">
        <v>75</v>
      </c>
      <c r="L17" s="13">
        <v>12756</v>
      </c>
      <c r="M17" s="13">
        <v>11480.4</v>
      </c>
    </row>
    <row r="18" spans="2:13" x14ac:dyDescent="0.25">
      <c r="B18" s="32" t="s">
        <v>13</v>
      </c>
      <c r="C18" s="29">
        <v>19</v>
      </c>
      <c r="D18" s="29">
        <v>27</v>
      </c>
      <c r="E18" s="29">
        <v>26</v>
      </c>
      <c r="F18" s="29">
        <v>1</v>
      </c>
      <c r="G18" s="29">
        <f t="shared" si="1"/>
        <v>0</v>
      </c>
      <c r="H18" s="29">
        <v>166</v>
      </c>
      <c r="I18" s="29">
        <v>230.73</v>
      </c>
      <c r="J18" s="29">
        <v>8.7370000000000001</v>
      </c>
      <c r="K18" s="29">
        <v>8.8740000000000006</v>
      </c>
      <c r="L18" s="30">
        <v>6088.5</v>
      </c>
      <c r="M18" s="30">
        <v>1404.8</v>
      </c>
    </row>
    <row r="19" spans="2:13" s="14" customFormat="1" x14ac:dyDescent="0.25">
      <c r="B19" s="11" t="s">
        <v>14</v>
      </c>
      <c r="C19" s="12">
        <v>18</v>
      </c>
      <c r="D19" s="12">
        <v>19</v>
      </c>
      <c r="E19" s="12">
        <v>19</v>
      </c>
      <c r="F19" s="12">
        <v>0</v>
      </c>
      <c r="G19" s="109">
        <f t="shared" si="1"/>
        <v>0</v>
      </c>
      <c r="H19" s="12">
        <v>453.1</v>
      </c>
      <c r="I19" s="12">
        <v>463.5</v>
      </c>
      <c r="J19" s="12">
        <v>25.172000000000001</v>
      </c>
      <c r="K19" s="12">
        <v>24.395</v>
      </c>
      <c r="L19" s="13">
        <v>4742.99</v>
      </c>
      <c r="M19" s="13">
        <v>2198.37</v>
      </c>
    </row>
    <row r="20" spans="2:13" x14ac:dyDescent="0.25">
      <c r="B20" s="32" t="s">
        <v>15</v>
      </c>
      <c r="C20" s="29">
        <v>125</v>
      </c>
      <c r="D20" s="29">
        <v>154</v>
      </c>
      <c r="E20" s="29">
        <v>154</v>
      </c>
      <c r="F20" s="29">
        <v>0</v>
      </c>
      <c r="G20" s="29">
        <f t="shared" si="1"/>
        <v>0</v>
      </c>
      <c r="H20" s="29">
        <v>377.6</v>
      </c>
      <c r="I20" s="29">
        <v>309.8</v>
      </c>
      <c r="J20" s="29">
        <v>3.0209999999999999</v>
      </c>
      <c r="K20" s="29">
        <v>2.012</v>
      </c>
      <c r="L20" s="30">
        <v>12380.25</v>
      </c>
      <c r="M20" s="30">
        <v>3835.4</v>
      </c>
    </row>
    <row r="21" spans="2:13" s="14" customFormat="1" x14ac:dyDescent="0.25">
      <c r="B21" s="11" t="s">
        <v>16</v>
      </c>
      <c r="C21" s="12">
        <v>353</v>
      </c>
      <c r="D21" s="12">
        <v>169.5</v>
      </c>
      <c r="E21" s="12">
        <v>168.5</v>
      </c>
      <c r="F21" s="12">
        <v>1</v>
      </c>
      <c r="G21" s="109">
        <f t="shared" si="1"/>
        <v>0</v>
      </c>
      <c r="H21" s="13">
        <v>8242.5</v>
      </c>
      <c r="I21" s="13">
        <v>3584.65</v>
      </c>
      <c r="J21" s="12">
        <v>23.35</v>
      </c>
      <c r="K21" s="12">
        <v>21.274000000000001</v>
      </c>
      <c r="L21" s="13">
        <v>5139.8500000000004</v>
      </c>
      <c r="M21" s="13">
        <v>18424.57</v>
      </c>
    </row>
    <row r="22" spans="2:13" x14ac:dyDescent="0.25">
      <c r="B22" s="32" t="s">
        <v>17</v>
      </c>
      <c r="C22" s="29">
        <v>34</v>
      </c>
      <c r="D22" s="29">
        <v>40</v>
      </c>
      <c r="E22" s="29">
        <v>40</v>
      </c>
      <c r="F22" s="29">
        <v>0</v>
      </c>
      <c r="G22" s="29">
        <f t="shared" si="1"/>
        <v>0</v>
      </c>
      <c r="H22" s="29">
        <v>598</v>
      </c>
      <c r="I22" s="29">
        <v>704</v>
      </c>
      <c r="J22" s="29">
        <v>17.588000000000001</v>
      </c>
      <c r="K22" s="29">
        <v>17.600000000000001</v>
      </c>
      <c r="L22" s="30">
        <v>5461.36</v>
      </c>
      <c r="M22" s="30">
        <v>3844.8</v>
      </c>
    </row>
    <row r="23" spans="2:13" s="14" customFormat="1" x14ac:dyDescent="0.25">
      <c r="B23" s="11" t="s">
        <v>18</v>
      </c>
      <c r="C23" s="12">
        <v>23</v>
      </c>
      <c r="D23" s="12">
        <v>23</v>
      </c>
      <c r="E23" s="12">
        <v>23</v>
      </c>
      <c r="F23" s="12">
        <v>0</v>
      </c>
      <c r="G23" s="109">
        <f t="shared" si="1"/>
        <v>0</v>
      </c>
      <c r="H23" s="12">
        <v>34.5</v>
      </c>
      <c r="I23" s="12">
        <v>34.5</v>
      </c>
      <c r="J23" s="12">
        <v>1.5</v>
      </c>
      <c r="K23" s="12">
        <v>1.5</v>
      </c>
      <c r="L23" s="13">
        <v>3900</v>
      </c>
      <c r="M23" s="12">
        <v>134.55000000000001</v>
      </c>
    </row>
    <row r="24" spans="2:13" x14ac:dyDescent="0.25">
      <c r="B24" s="32" t="s">
        <v>19</v>
      </c>
      <c r="C24" s="30">
        <v>1626</v>
      </c>
      <c r="D24" s="30">
        <v>1505.25</v>
      </c>
      <c r="E24" s="30">
        <v>1503.25</v>
      </c>
      <c r="F24" s="29">
        <v>2</v>
      </c>
      <c r="G24" s="29">
        <f t="shared" si="1"/>
        <v>0</v>
      </c>
      <c r="H24" s="30">
        <v>69207</v>
      </c>
      <c r="I24" s="30">
        <v>55947.85</v>
      </c>
      <c r="J24" s="29">
        <v>42.563000000000002</v>
      </c>
      <c r="K24" s="29">
        <v>37.218000000000004</v>
      </c>
      <c r="L24" s="30">
        <v>3253.36</v>
      </c>
      <c r="M24" s="30">
        <v>182018.66</v>
      </c>
    </row>
    <row r="25" spans="2:13" s="14" customFormat="1" x14ac:dyDescent="0.25">
      <c r="B25" s="11" t="s">
        <v>20</v>
      </c>
      <c r="C25" s="12">
        <v>75</v>
      </c>
      <c r="D25" s="12">
        <v>70</v>
      </c>
      <c r="E25" s="12">
        <v>70</v>
      </c>
      <c r="F25" s="12">
        <v>0</v>
      </c>
      <c r="G25" s="109">
        <f t="shared" si="1"/>
        <v>0</v>
      </c>
      <c r="H25" s="13">
        <v>1050</v>
      </c>
      <c r="I25" s="13">
        <v>1050</v>
      </c>
      <c r="J25" s="12">
        <v>14</v>
      </c>
      <c r="K25" s="12">
        <v>15</v>
      </c>
      <c r="L25" s="13">
        <v>4947.43</v>
      </c>
      <c r="M25" s="13">
        <v>5194.8</v>
      </c>
    </row>
    <row r="26" spans="2:13" x14ac:dyDescent="0.25">
      <c r="B26" s="32" t="s">
        <v>21</v>
      </c>
      <c r="C26" s="29">
        <v>7</v>
      </c>
      <c r="D26" s="29">
        <v>4</v>
      </c>
      <c r="E26" s="29">
        <v>4</v>
      </c>
      <c r="F26" s="29">
        <v>0</v>
      </c>
      <c r="G26" s="29">
        <f t="shared" si="1"/>
        <v>0</v>
      </c>
      <c r="H26" s="29">
        <v>80.5</v>
      </c>
      <c r="I26" s="29">
        <v>97.6</v>
      </c>
      <c r="J26" s="29">
        <v>11.5</v>
      </c>
      <c r="K26" s="29">
        <v>24.4</v>
      </c>
      <c r="L26" s="30">
        <v>31803.53</v>
      </c>
      <c r="M26" s="30">
        <v>3104.03</v>
      </c>
    </row>
    <row r="27" spans="2:13" s="14" customFormat="1" x14ac:dyDescent="0.25">
      <c r="B27" s="11" t="s">
        <v>22</v>
      </c>
      <c r="C27" s="13">
        <v>15964</v>
      </c>
      <c r="D27" s="13">
        <v>20583.3</v>
      </c>
      <c r="E27" s="13">
        <v>20333.3</v>
      </c>
      <c r="F27" s="12">
        <v>250</v>
      </c>
      <c r="G27" s="109">
        <f t="shared" si="1"/>
        <v>0</v>
      </c>
      <c r="H27" s="13">
        <v>32734.69</v>
      </c>
      <c r="I27" s="13">
        <v>43338.01</v>
      </c>
      <c r="J27" s="12">
        <v>2.0510000000000002</v>
      </c>
      <c r="K27" s="12">
        <v>2.1309999999999998</v>
      </c>
      <c r="L27" s="13">
        <v>50151.95</v>
      </c>
      <c r="M27" s="13">
        <v>2173485.88</v>
      </c>
    </row>
    <row r="28" spans="2:13" x14ac:dyDescent="0.25">
      <c r="B28" s="32" t="s">
        <v>23</v>
      </c>
      <c r="C28" s="30">
        <v>1338</v>
      </c>
      <c r="D28" s="30">
        <v>1474</v>
      </c>
      <c r="E28" s="30">
        <v>1332</v>
      </c>
      <c r="F28" s="29">
        <v>100</v>
      </c>
      <c r="G28" s="29">
        <f t="shared" si="1"/>
        <v>42</v>
      </c>
      <c r="H28" s="30">
        <v>37375.83</v>
      </c>
      <c r="I28" s="30">
        <v>50298.45</v>
      </c>
      <c r="J28" s="29">
        <v>27.934000000000001</v>
      </c>
      <c r="K28" s="29">
        <v>37.762</v>
      </c>
      <c r="L28" s="30">
        <v>6715.87</v>
      </c>
      <c r="M28" s="30">
        <v>337797.73</v>
      </c>
    </row>
    <row r="29" spans="2:13" s="14" customFormat="1" x14ac:dyDescent="0.25">
      <c r="B29" s="11" t="s">
        <v>24</v>
      </c>
      <c r="C29" s="12">
        <v>29</v>
      </c>
      <c r="D29" s="12">
        <v>36.799999999999997</v>
      </c>
      <c r="E29" s="12">
        <v>36.799999999999997</v>
      </c>
      <c r="F29" s="12">
        <v>0</v>
      </c>
      <c r="G29" s="109">
        <f t="shared" si="1"/>
        <v>0</v>
      </c>
      <c r="H29" s="13">
        <v>1202</v>
      </c>
      <c r="I29" s="13">
        <v>2339.3000000000002</v>
      </c>
      <c r="J29" s="12">
        <v>41.448</v>
      </c>
      <c r="K29" s="12">
        <v>63.567999999999998</v>
      </c>
      <c r="L29" s="13">
        <v>16409.91</v>
      </c>
      <c r="M29" s="13">
        <v>38387.699999999997</v>
      </c>
    </row>
    <row r="30" spans="2:13" x14ac:dyDescent="0.25">
      <c r="B30" s="32" t="s">
        <v>25</v>
      </c>
      <c r="C30" s="29">
        <v>22</v>
      </c>
      <c r="D30" s="29">
        <v>23</v>
      </c>
      <c r="E30" s="29">
        <v>23</v>
      </c>
      <c r="F30" s="29">
        <v>0</v>
      </c>
      <c r="G30" s="29">
        <f t="shared" si="1"/>
        <v>0</v>
      </c>
      <c r="H30" s="29">
        <v>175.5</v>
      </c>
      <c r="I30" s="29">
        <v>194.6</v>
      </c>
      <c r="J30" s="29">
        <v>7.9770000000000003</v>
      </c>
      <c r="K30" s="29">
        <v>8.4610000000000003</v>
      </c>
      <c r="L30" s="30">
        <v>11358.04</v>
      </c>
      <c r="M30" s="30">
        <v>2210.2800000000002</v>
      </c>
    </row>
    <row r="31" spans="2:13" s="14" customFormat="1" x14ac:dyDescent="0.25">
      <c r="B31" s="11" t="s">
        <v>26</v>
      </c>
      <c r="C31" s="12">
        <v>170</v>
      </c>
      <c r="D31" s="12">
        <v>167.85</v>
      </c>
      <c r="E31" s="12">
        <v>164.85</v>
      </c>
      <c r="F31" s="12">
        <v>3</v>
      </c>
      <c r="G31" s="109">
        <f t="shared" si="1"/>
        <v>0</v>
      </c>
      <c r="H31" s="13">
        <v>1183</v>
      </c>
      <c r="I31" s="13">
        <v>1132.1400000000001</v>
      </c>
      <c r="J31" s="12">
        <v>6.9589999999999996</v>
      </c>
      <c r="K31" s="12">
        <v>6.8680000000000003</v>
      </c>
      <c r="L31" s="13">
        <v>7057.44</v>
      </c>
      <c r="M31" s="13">
        <v>7990.01</v>
      </c>
    </row>
    <row r="32" spans="2:13" x14ac:dyDescent="0.25">
      <c r="B32" s="32" t="s">
        <v>27</v>
      </c>
      <c r="C32" s="29">
        <v>74</v>
      </c>
      <c r="D32" s="29">
        <v>114.2</v>
      </c>
      <c r="E32" s="29">
        <v>114.2</v>
      </c>
      <c r="F32" s="29">
        <v>0</v>
      </c>
      <c r="G32" s="29">
        <f t="shared" si="1"/>
        <v>0</v>
      </c>
      <c r="H32" s="30">
        <v>2582.1999999999998</v>
      </c>
      <c r="I32" s="30">
        <v>4083.53</v>
      </c>
      <c r="J32" s="29">
        <v>34.895000000000003</v>
      </c>
      <c r="K32" s="29">
        <v>35.758000000000003</v>
      </c>
      <c r="L32" s="30">
        <v>2210.35</v>
      </c>
      <c r="M32" s="30">
        <v>9026.02</v>
      </c>
    </row>
    <row r="33" spans="2:14" s="14" customFormat="1" x14ac:dyDescent="0.25">
      <c r="B33" s="11" t="s">
        <v>28</v>
      </c>
      <c r="C33" s="12">
        <v>46.5</v>
      </c>
      <c r="D33" s="12">
        <v>54.25</v>
      </c>
      <c r="E33" s="12">
        <v>54.25</v>
      </c>
      <c r="F33" s="12">
        <v>0</v>
      </c>
      <c r="G33" s="109">
        <f t="shared" si="1"/>
        <v>0</v>
      </c>
      <c r="H33" s="13">
        <v>1622.25</v>
      </c>
      <c r="I33" s="13">
        <v>1917.82</v>
      </c>
      <c r="J33" s="12">
        <v>34.887</v>
      </c>
      <c r="K33" s="12">
        <v>35.351999999999997</v>
      </c>
      <c r="L33" s="13">
        <v>6034.15</v>
      </c>
      <c r="M33" s="13">
        <v>11572.4</v>
      </c>
    </row>
    <row r="34" spans="2:14" x14ac:dyDescent="0.25">
      <c r="B34" s="32" t="s">
        <v>29</v>
      </c>
      <c r="C34" s="29">
        <v>29</v>
      </c>
      <c r="D34" s="29">
        <v>43</v>
      </c>
      <c r="E34" s="29">
        <v>43</v>
      </c>
      <c r="F34" s="29">
        <v>0</v>
      </c>
      <c r="G34" s="29">
        <f t="shared" si="1"/>
        <v>0</v>
      </c>
      <c r="H34" s="29">
        <v>227</v>
      </c>
      <c r="I34" s="29">
        <v>377.38</v>
      </c>
      <c r="J34" s="29">
        <v>7.8280000000000003</v>
      </c>
      <c r="K34" s="29">
        <v>8.7759999999999998</v>
      </c>
      <c r="L34" s="30">
        <v>10380</v>
      </c>
      <c r="M34" s="30">
        <v>3917.2</v>
      </c>
      <c r="N34" s="3"/>
    </row>
    <row r="35" spans="2:14" s="14" customFormat="1" x14ac:dyDescent="0.25">
      <c r="B35" s="11" t="s">
        <v>30</v>
      </c>
      <c r="C35" s="13">
        <v>4105</v>
      </c>
      <c r="D35" s="13">
        <v>3876.5</v>
      </c>
      <c r="E35" s="13">
        <v>3876.5</v>
      </c>
      <c r="F35" s="12">
        <v>0</v>
      </c>
      <c r="G35" s="109">
        <f t="shared" si="1"/>
        <v>0</v>
      </c>
      <c r="H35" s="13">
        <v>60161</v>
      </c>
      <c r="I35" s="13">
        <v>56029.599999999999</v>
      </c>
      <c r="J35" s="12">
        <v>14.656000000000001</v>
      </c>
      <c r="K35" s="12">
        <v>14.454000000000001</v>
      </c>
      <c r="L35" s="13">
        <v>2094</v>
      </c>
      <c r="M35" s="13">
        <v>117325.73</v>
      </c>
    </row>
    <row r="36" spans="2:14" x14ac:dyDescent="0.25">
      <c r="B36" s="32" t="s">
        <v>31</v>
      </c>
      <c r="C36" s="29">
        <v>13</v>
      </c>
      <c r="D36" s="29">
        <v>13.5</v>
      </c>
      <c r="E36" s="29">
        <v>12</v>
      </c>
      <c r="F36" s="29">
        <v>1.5</v>
      </c>
      <c r="G36" s="29">
        <f t="shared" si="1"/>
        <v>0</v>
      </c>
      <c r="H36" s="29">
        <v>88</v>
      </c>
      <c r="I36" s="29">
        <v>74.7</v>
      </c>
      <c r="J36" s="29">
        <v>6.7690000000000001</v>
      </c>
      <c r="K36" s="29">
        <v>6.2249999999999996</v>
      </c>
      <c r="L36" s="30">
        <v>6357.36</v>
      </c>
      <c r="M36" s="29">
        <v>474.9</v>
      </c>
      <c r="N36" s="3"/>
    </row>
    <row r="37" spans="2:14" s="14" customFormat="1" x14ac:dyDescent="0.25">
      <c r="B37" s="11" t="s">
        <v>32</v>
      </c>
      <c r="C37" s="12">
        <v>17</v>
      </c>
      <c r="D37" s="15"/>
      <c r="E37" s="15"/>
      <c r="F37" s="15"/>
      <c r="G37" s="109">
        <f t="shared" si="1"/>
        <v>0</v>
      </c>
      <c r="H37" s="12">
        <v>155</v>
      </c>
      <c r="I37" s="15"/>
      <c r="J37" s="12">
        <v>9.1180000000000003</v>
      </c>
      <c r="K37" s="15"/>
      <c r="L37" s="15"/>
      <c r="M37" s="15"/>
    </row>
    <row r="38" spans="2:14" x14ac:dyDescent="0.25">
      <c r="B38" s="32" t="s">
        <v>33</v>
      </c>
      <c r="C38" s="30">
        <v>3138</v>
      </c>
      <c r="D38" s="30">
        <v>1604</v>
      </c>
      <c r="E38" s="30">
        <v>1604</v>
      </c>
      <c r="F38" s="29">
        <v>0</v>
      </c>
      <c r="G38" s="29">
        <f t="shared" si="1"/>
        <v>0</v>
      </c>
      <c r="H38" s="30">
        <v>6942.55</v>
      </c>
      <c r="I38" s="30">
        <v>2961.84</v>
      </c>
      <c r="J38" s="29">
        <v>2.2120000000000002</v>
      </c>
      <c r="K38" s="29">
        <v>1.847</v>
      </c>
      <c r="L38" s="30">
        <v>10871.28</v>
      </c>
      <c r="M38" s="30">
        <v>32199</v>
      </c>
      <c r="N38" s="3"/>
    </row>
    <row r="39" spans="2:14" s="14" customFormat="1" x14ac:dyDescent="0.25">
      <c r="B39" s="11" t="s">
        <v>34</v>
      </c>
      <c r="C39" s="12">
        <v>29</v>
      </c>
      <c r="D39" s="12">
        <v>29</v>
      </c>
      <c r="E39" s="12">
        <v>29</v>
      </c>
      <c r="F39" s="12">
        <v>0</v>
      </c>
      <c r="G39" s="109">
        <f t="shared" si="1"/>
        <v>0</v>
      </c>
      <c r="H39" s="12">
        <v>574</v>
      </c>
      <c r="I39" s="12">
        <v>563.5</v>
      </c>
      <c r="J39" s="12">
        <v>19.792999999999999</v>
      </c>
      <c r="K39" s="12">
        <v>19.431000000000001</v>
      </c>
      <c r="L39" s="13">
        <v>3759.54</v>
      </c>
      <c r="M39" s="13">
        <v>2118.5</v>
      </c>
    </row>
    <row r="40" spans="2:14" x14ac:dyDescent="0.25">
      <c r="B40" s="32" t="s">
        <v>35</v>
      </c>
      <c r="C40" s="29">
        <v>264</v>
      </c>
      <c r="D40" s="29">
        <v>239.5</v>
      </c>
      <c r="E40" s="29">
        <v>239.5</v>
      </c>
      <c r="F40" s="29">
        <v>0</v>
      </c>
      <c r="G40" s="29">
        <f t="shared" si="1"/>
        <v>0</v>
      </c>
      <c r="H40" s="30">
        <v>8662</v>
      </c>
      <c r="I40" s="30">
        <v>7796.48</v>
      </c>
      <c r="J40" s="29">
        <v>32.811</v>
      </c>
      <c r="K40" s="29">
        <v>32.552999999999997</v>
      </c>
      <c r="L40" s="30">
        <v>2940.56</v>
      </c>
      <c r="M40" s="30">
        <v>22926</v>
      </c>
      <c r="N40" s="3"/>
    </row>
    <row r="41" spans="2:14" s="14" customFormat="1" x14ac:dyDescent="0.25">
      <c r="B41" s="11" t="s">
        <v>36</v>
      </c>
      <c r="C41" s="12">
        <v>4</v>
      </c>
      <c r="D41" s="12">
        <v>2.5</v>
      </c>
      <c r="E41" s="12">
        <v>2.5</v>
      </c>
      <c r="F41" s="12">
        <v>0</v>
      </c>
      <c r="G41" s="109">
        <f t="shared" si="1"/>
        <v>0</v>
      </c>
      <c r="H41" s="12">
        <v>16</v>
      </c>
      <c r="I41" s="12">
        <v>9.5</v>
      </c>
      <c r="J41" s="12">
        <v>4</v>
      </c>
      <c r="K41" s="12">
        <v>3.8</v>
      </c>
      <c r="L41" s="13">
        <v>9490</v>
      </c>
      <c r="M41" s="12">
        <v>90.16</v>
      </c>
    </row>
    <row r="42" spans="2:14" x14ac:dyDescent="0.25">
      <c r="B42" s="32" t="s">
        <v>37</v>
      </c>
      <c r="C42" s="29">
        <v>584</v>
      </c>
      <c r="D42" s="29">
        <v>751</v>
      </c>
      <c r="E42" s="29">
        <v>751</v>
      </c>
      <c r="F42" s="29">
        <v>0</v>
      </c>
      <c r="G42" s="29">
        <f t="shared" si="1"/>
        <v>0</v>
      </c>
      <c r="H42" s="30">
        <v>23241.5</v>
      </c>
      <c r="I42" s="30">
        <v>32546.720000000001</v>
      </c>
      <c r="J42" s="29">
        <v>39.796999999999997</v>
      </c>
      <c r="K42" s="29">
        <v>43.338000000000001</v>
      </c>
      <c r="L42" s="29">
        <v>610.32000000000005</v>
      </c>
      <c r="M42" s="30">
        <v>19863.849999999999</v>
      </c>
      <c r="N42" s="16"/>
    </row>
    <row r="43" spans="2:14" s="14" customFormat="1" x14ac:dyDescent="0.25">
      <c r="B43" s="11" t="s">
        <v>38</v>
      </c>
      <c r="C43" s="13">
        <v>15093</v>
      </c>
      <c r="D43" s="13">
        <v>14592.5</v>
      </c>
      <c r="E43" s="13">
        <v>14560.5</v>
      </c>
      <c r="F43" s="12">
        <v>0</v>
      </c>
      <c r="G43" s="109">
        <f t="shared" si="1"/>
        <v>32</v>
      </c>
      <c r="H43" s="13">
        <v>54241.45</v>
      </c>
      <c r="I43" s="13">
        <v>58949.86</v>
      </c>
      <c r="J43" s="12">
        <v>3.5939999999999999</v>
      </c>
      <c r="K43" s="12">
        <v>4.0490000000000004</v>
      </c>
      <c r="L43" s="13">
        <v>3733.77</v>
      </c>
      <c r="M43" s="13">
        <v>220105</v>
      </c>
    </row>
    <row r="44" spans="2:14" x14ac:dyDescent="0.25">
      <c r="B44" s="32" t="s">
        <v>39</v>
      </c>
      <c r="C44" s="29">
        <v>2</v>
      </c>
      <c r="D44" s="29">
        <v>2</v>
      </c>
      <c r="E44" s="29">
        <v>2</v>
      </c>
      <c r="F44" s="29">
        <v>0</v>
      </c>
      <c r="G44" s="29">
        <f t="shared" si="1"/>
        <v>0</v>
      </c>
      <c r="H44" s="29">
        <v>6</v>
      </c>
      <c r="I44" s="29">
        <v>6</v>
      </c>
      <c r="J44" s="29">
        <v>3</v>
      </c>
      <c r="K44" s="29">
        <v>3</v>
      </c>
      <c r="L44" s="30">
        <v>10000</v>
      </c>
      <c r="M44" s="29">
        <v>60</v>
      </c>
      <c r="N44" s="16"/>
    </row>
    <row r="45" spans="2:14" s="14" customFormat="1" x14ac:dyDescent="0.25">
      <c r="B45" s="11" t="s">
        <v>40</v>
      </c>
      <c r="C45" s="12">
        <v>30</v>
      </c>
      <c r="D45" s="15"/>
      <c r="E45" s="15"/>
      <c r="F45" s="15"/>
      <c r="G45" s="109">
        <f t="shared" si="1"/>
        <v>0</v>
      </c>
      <c r="H45" s="12">
        <v>930</v>
      </c>
      <c r="I45" s="15"/>
      <c r="J45" s="12">
        <v>31</v>
      </c>
      <c r="K45" s="15"/>
      <c r="L45" s="15"/>
      <c r="M45" s="15"/>
    </row>
    <row r="46" spans="2:14" x14ac:dyDescent="0.25">
      <c r="B46" s="32" t="s">
        <v>41</v>
      </c>
      <c r="C46" s="29">
        <v>8</v>
      </c>
      <c r="D46" s="29">
        <v>9</v>
      </c>
      <c r="E46" s="29">
        <v>9</v>
      </c>
      <c r="F46" s="29">
        <v>0</v>
      </c>
      <c r="G46" s="29">
        <f t="shared" si="1"/>
        <v>0</v>
      </c>
      <c r="H46" s="29">
        <v>72</v>
      </c>
      <c r="I46" s="29">
        <v>76.5</v>
      </c>
      <c r="J46" s="29">
        <v>9</v>
      </c>
      <c r="K46" s="29">
        <v>8.5</v>
      </c>
      <c r="L46" s="30">
        <v>8000</v>
      </c>
      <c r="M46" s="29">
        <v>612</v>
      </c>
      <c r="N46" s="16"/>
    </row>
    <row r="47" spans="2:14" s="14" customFormat="1" x14ac:dyDescent="0.25">
      <c r="B47" s="11" t="s">
        <v>42</v>
      </c>
      <c r="C47" s="12">
        <v>124</v>
      </c>
      <c r="D47" s="12">
        <v>102.7</v>
      </c>
      <c r="E47" s="12">
        <v>102.7</v>
      </c>
      <c r="F47" s="12">
        <v>0</v>
      </c>
      <c r="G47" s="109">
        <f t="shared" si="1"/>
        <v>0</v>
      </c>
      <c r="H47" s="13">
        <v>12115.5</v>
      </c>
      <c r="I47" s="13">
        <v>11175.12</v>
      </c>
      <c r="J47" s="12">
        <v>97.706000000000003</v>
      </c>
      <c r="K47" s="12">
        <v>108.813</v>
      </c>
      <c r="L47" s="13">
        <v>5205.5600000000004</v>
      </c>
      <c r="M47" s="13">
        <v>58172.77</v>
      </c>
    </row>
    <row r="48" spans="2:14" x14ac:dyDescent="0.25">
      <c r="B48" s="32" t="s">
        <v>43</v>
      </c>
      <c r="C48" s="29">
        <v>6</v>
      </c>
      <c r="D48" s="29">
        <v>4</v>
      </c>
      <c r="E48" s="29">
        <v>4</v>
      </c>
      <c r="F48" s="29">
        <v>0</v>
      </c>
      <c r="G48" s="29">
        <f t="shared" si="1"/>
        <v>0</v>
      </c>
      <c r="H48" s="29">
        <v>42</v>
      </c>
      <c r="I48" s="29">
        <v>30</v>
      </c>
      <c r="J48" s="29">
        <v>7</v>
      </c>
      <c r="K48" s="29">
        <v>7.5</v>
      </c>
      <c r="L48" s="30">
        <v>8156.4</v>
      </c>
      <c r="M48" s="29">
        <v>244.69</v>
      </c>
      <c r="N48" s="3"/>
    </row>
    <row r="49" spans="2:15" s="14" customFormat="1" x14ac:dyDescent="0.25">
      <c r="B49" s="11" t="s">
        <v>44</v>
      </c>
      <c r="C49" s="12">
        <v>12</v>
      </c>
      <c r="D49" s="12">
        <v>21</v>
      </c>
      <c r="E49" s="12">
        <v>21</v>
      </c>
      <c r="F49" s="12">
        <v>0</v>
      </c>
      <c r="G49" s="109">
        <f t="shared" si="1"/>
        <v>0</v>
      </c>
      <c r="H49" s="12">
        <v>96</v>
      </c>
      <c r="I49" s="12">
        <v>180</v>
      </c>
      <c r="J49" s="12">
        <v>8</v>
      </c>
      <c r="K49" s="12">
        <v>8.5709999999999997</v>
      </c>
      <c r="L49" s="13">
        <v>7297.5</v>
      </c>
      <c r="M49" s="13">
        <v>1313.55</v>
      </c>
    </row>
    <row r="50" spans="2:15" x14ac:dyDescent="0.25">
      <c r="B50" s="32" t="s">
        <v>45</v>
      </c>
      <c r="C50" s="29">
        <v>202</v>
      </c>
      <c r="D50" s="29">
        <v>283</v>
      </c>
      <c r="E50" s="29">
        <v>283</v>
      </c>
      <c r="F50" s="29">
        <v>0</v>
      </c>
      <c r="G50" s="29">
        <f t="shared" si="1"/>
        <v>0</v>
      </c>
      <c r="H50" s="30">
        <v>7087</v>
      </c>
      <c r="I50" s="30">
        <v>9187.2000000000007</v>
      </c>
      <c r="J50" s="29">
        <v>35.084000000000003</v>
      </c>
      <c r="K50" s="29">
        <v>32.463999999999999</v>
      </c>
      <c r="L50" s="30">
        <v>7799.66</v>
      </c>
      <c r="M50" s="30">
        <v>71657.070000000007</v>
      </c>
    </row>
    <row r="51" spans="2:15" s="14" customFormat="1" x14ac:dyDescent="0.25">
      <c r="B51" s="11" t="s">
        <v>46</v>
      </c>
      <c r="C51" s="12">
        <v>192</v>
      </c>
      <c r="D51" s="12">
        <v>219</v>
      </c>
      <c r="E51" s="12">
        <v>219</v>
      </c>
      <c r="F51" s="12">
        <v>0</v>
      </c>
      <c r="G51" s="109">
        <f t="shared" si="1"/>
        <v>0</v>
      </c>
      <c r="H51" s="13">
        <v>5617</v>
      </c>
      <c r="I51" s="13">
        <v>6652</v>
      </c>
      <c r="J51" s="12">
        <v>29.254999999999999</v>
      </c>
      <c r="K51" s="12">
        <v>30.373999999999999</v>
      </c>
      <c r="L51" s="12">
        <v>453.28</v>
      </c>
      <c r="M51" s="13">
        <v>3015.25</v>
      </c>
    </row>
    <row r="52" spans="2:15" x14ac:dyDescent="0.25">
      <c r="B52" s="32" t="s">
        <v>47</v>
      </c>
      <c r="C52" s="29">
        <v>458</v>
      </c>
      <c r="D52" s="29">
        <v>144</v>
      </c>
      <c r="E52" s="29">
        <v>144</v>
      </c>
      <c r="F52" s="29">
        <v>0</v>
      </c>
      <c r="G52" s="29">
        <f t="shared" si="1"/>
        <v>0</v>
      </c>
      <c r="H52" s="30">
        <v>1556.9</v>
      </c>
      <c r="I52" s="29">
        <v>250.7</v>
      </c>
      <c r="J52" s="29">
        <v>3.399</v>
      </c>
      <c r="K52" s="29">
        <v>1.7410000000000001</v>
      </c>
      <c r="L52" s="30">
        <v>2855.15</v>
      </c>
      <c r="M52" s="29">
        <v>715.79</v>
      </c>
    </row>
    <row r="53" spans="2:15" s="14" customFormat="1" x14ac:dyDescent="0.25">
      <c r="B53" s="11" t="s">
        <v>48</v>
      </c>
      <c r="C53" s="13">
        <v>7200</v>
      </c>
      <c r="D53" s="13">
        <v>1900</v>
      </c>
      <c r="E53" s="13">
        <v>1900</v>
      </c>
      <c r="F53" s="12">
        <v>0</v>
      </c>
      <c r="G53" s="109">
        <f t="shared" si="1"/>
        <v>0</v>
      </c>
      <c r="H53" s="13">
        <v>15840</v>
      </c>
      <c r="I53" s="13">
        <v>4070</v>
      </c>
      <c r="J53" s="12">
        <v>2.2000000000000002</v>
      </c>
      <c r="K53" s="12">
        <v>2.1419999999999999</v>
      </c>
      <c r="L53" s="13">
        <v>7100</v>
      </c>
      <c r="M53" s="13">
        <v>28897</v>
      </c>
    </row>
    <row r="54" spans="2:15" x14ac:dyDescent="0.25">
      <c r="B54" s="32" t="s">
        <v>49</v>
      </c>
      <c r="C54" s="30">
        <v>2335</v>
      </c>
      <c r="D54" s="30">
        <v>2038.24</v>
      </c>
      <c r="E54" s="30">
        <v>2014.24</v>
      </c>
      <c r="F54" s="29">
        <v>0</v>
      </c>
      <c r="G54" s="29">
        <f t="shared" si="1"/>
        <v>24</v>
      </c>
      <c r="H54" s="30">
        <v>259652.01</v>
      </c>
      <c r="I54" s="30">
        <v>276864.8</v>
      </c>
      <c r="J54" s="29">
        <v>111.2</v>
      </c>
      <c r="K54" s="29">
        <v>137.45400000000001</v>
      </c>
      <c r="L54" s="30">
        <v>6279.11</v>
      </c>
      <c r="M54" s="30">
        <v>1738463.54</v>
      </c>
    </row>
    <row r="55" spans="2:15" s="14" customFormat="1" x14ac:dyDescent="0.25">
      <c r="B55" s="11" t="s">
        <v>50</v>
      </c>
      <c r="C55" s="12">
        <v>300</v>
      </c>
      <c r="D55" s="12">
        <v>188</v>
      </c>
      <c r="E55" s="12">
        <v>188</v>
      </c>
      <c r="F55" s="12">
        <v>0</v>
      </c>
      <c r="G55" s="109">
        <f t="shared" si="1"/>
        <v>0</v>
      </c>
      <c r="H55" s="13">
        <v>6344</v>
      </c>
      <c r="I55" s="13">
        <v>4138.3</v>
      </c>
      <c r="J55" s="12">
        <v>21.146999999999998</v>
      </c>
      <c r="K55" s="12">
        <v>22.012</v>
      </c>
      <c r="L55" s="13">
        <v>5333.41</v>
      </c>
      <c r="M55" s="13">
        <v>22071.25</v>
      </c>
    </row>
    <row r="56" spans="2:15" x14ac:dyDescent="0.25">
      <c r="B56" s="32" t="s">
        <v>51</v>
      </c>
      <c r="C56" s="29">
        <v>2</v>
      </c>
      <c r="D56" s="29">
        <v>3</v>
      </c>
      <c r="E56" s="29">
        <v>3</v>
      </c>
      <c r="F56" s="29">
        <v>0</v>
      </c>
      <c r="G56" s="29">
        <f t="shared" si="1"/>
        <v>0</v>
      </c>
      <c r="H56" s="29">
        <v>3.5</v>
      </c>
      <c r="I56" s="29">
        <v>9</v>
      </c>
      <c r="J56" s="29">
        <v>1.75</v>
      </c>
      <c r="K56" s="29">
        <v>3</v>
      </c>
      <c r="L56" s="30">
        <v>10000</v>
      </c>
      <c r="M56" s="29">
        <v>90</v>
      </c>
    </row>
    <row r="57" spans="2:15" s="14" customFormat="1" x14ac:dyDescent="0.25">
      <c r="B57" s="11" t="s">
        <v>52</v>
      </c>
      <c r="C57" s="12">
        <v>30</v>
      </c>
      <c r="D57" s="12">
        <v>28</v>
      </c>
      <c r="E57" s="12">
        <v>28</v>
      </c>
      <c r="F57" s="12">
        <v>0</v>
      </c>
      <c r="G57" s="109">
        <f t="shared" si="1"/>
        <v>0</v>
      </c>
      <c r="H57" s="12">
        <v>48</v>
      </c>
      <c r="I57" s="12">
        <v>78.400000000000006</v>
      </c>
      <c r="J57" s="12">
        <v>1.6</v>
      </c>
      <c r="K57" s="12">
        <v>2.8</v>
      </c>
      <c r="L57" s="13">
        <v>3278.57</v>
      </c>
      <c r="M57" s="12">
        <v>257.04000000000002</v>
      </c>
    </row>
    <row r="58" spans="2:15" s="14" customFormat="1" x14ac:dyDescent="0.25">
      <c r="B58" s="32" t="s">
        <v>53</v>
      </c>
      <c r="C58" s="29">
        <v>15.5</v>
      </c>
      <c r="D58" s="29">
        <v>17.5</v>
      </c>
      <c r="E58" s="29">
        <v>17.5</v>
      </c>
      <c r="F58" s="29">
        <v>0</v>
      </c>
      <c r="G58" s="29">
        <f t="shared" si="1"/>
        <v>0</v>
      </c>
      <c r="H58" s="29">
        <v>198.3</v>
      </c>
      <c r="I58" s="29">
        <v>207.59</v>
      </c>
      <c r="J58" s="29">
        <v>12.794</v>
      </c>
      <c r="K58" s="29">
        <v>11.862</v>
      </c>
      <c r="L58" s="30">
        <v>3123.11</v>
      </c>
      <c r="M58" s="29">
        <v>648.33000000000004</v>
      </c>
    </row>
    <row r="59" spans="2:15" s="14" customFormat="1" x14ac:dyDescent="0.25">
      <c r="B59" s="11" t="s">
        <v>54</v>
      </c>
      <c r="C59" s="12">
        <v>49</v>
      </c>
      <c r="D59" s="12">
        <v>37.4</v>
      </c>
      <c r="E59" s="12">
        <v>37.4</v>
      </c>
      <c r="F59" s="12">
        <v>0</v>
      </c>
      <c r="G59" s="109">
        <f t="shared" si="1"/>
        <v>0</v>
      </c>
      <c r="H59" s="12">
        <v>481</v>
      </c>
      <c r="I59" s="12">
        <v>381.3</v>
      </c>
      <c r="J59" s="12">
        <v>9.8160000000000007</v>
      </c>
      <c r="K59" s="12">
        <v>10.195</v>
      </c>
      <c r="L59" s="13">
        <v>9671.39</v>
      </c>
      <c r="M59" s="13">
        <v>3687.7</v>
      </c>
    </row>
    <row r="60" spans="2:15" s="14" customFormat="1" x14ac:dyDescent="0.25">
      <c r="B60" s="122" t="s">
        <v>55</v>
      </c>
      <c r="C60" s="123">
        <v>55125</v>
      </c>
      <c r="D60" s="123">
        <v>51432.49</v>
      </c>
      <c r="E60" s="123">
        <v>50974.49</v>
      </c>
      <c r="F60" s="124">
        <v>360</v>
      </c>
      <c r="G60" s="124">
        <f>SUM(G12:G59)</f>
        <v>98</v>
      </c>
      <c r="H60" s="123">
        <v>636798.63</v>
      </c>
      <c r="I60" s="123">
        <v>652422.66</v>
      </c>
      <c r="J60" s="124">
        <v>0</v>
      </c>
      <c r="K60" s="124">
        <v>0</v>
      </c>
      <c r="L60" s="124">
        <v>0</v>
      </c>
      <c r="M60" s="17">
        <v>5172736.4000000004</v>
      </c>
    </row>
    <row r="61" spans="2:15" s="21" customFormat="1" x14ac:dyDescent="0.25">
      <c r="B61" s="18"/>
      <c r="C61" s="19"/>
      <c r="D61" s="19"/>
      <c r="E61" s="19"/>
      <c r="F61" s="19"/>
      <c r="G61" s="19"/>
      <c r="H61" s="19"/>
      <c r="I61" s="19"/>
      <c r="J61" s="20"/>
      <c r="K61" s="20"/>
      <c r="L61" s="20"/>
      <c r="M61" s="19"/>
    </row>
    <row r="62" spans="2:15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2:15" ht="15" customHeight="1" x14ac:dyDescent="0.25">
      <c r="B63" s="205" t="s">
        <v>73</v>
      </c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7"/>
    </row>
    <row r="64" spans="2:15" ht="45" x14ac:dyDescent="0.25">
      <c r="B64" s="36" t="s">
        <v>3</v>
      </c>
      <c r="C64" s="37" t="s">
        <v>138</v>
      </c>
      <c r="D64" s="37" t="s">
        <v>136</v>
      </c>
      <c r="E64" s="37" t="s">
        <v>63</v>
      </c>
      <c r="F64" s="37" t="s">
        <v>64</v>
      </c>
      <c r="G64" s="36" t="s">
        <v>72</v>
      </c>
      <c r="H64" s="37" t="s">
        <v>139</v>
      </c>
      <c r="I64" s="37" t="s">
        <v>66</v>
      </c>
      <c r="J64" s="37" t="s">
        <v>140</v>
      </c>
      <c r="K64" s="37" t="s">
        <v>67</v>
      </c>
      <c r="L64" s="37" t="s">
        <v>68</v>
      </c>
      <c r="M64" s="37" t="s">
        <v>69</v>
      </c>
      <c r="N64" s="3"/>
      <c r="O64" s="3"/>
    </row>
    <row r="65" spans="2:15" x14ac:dyDescent="0.25">
      <c r="B65" s="32" t="s">
        <v>57</v>
      </c>
      <c r="C65" s="29">
        <v>1.5</v>
      </c>
      <c r="D65" s="29">
        <v>1.5</v>
      </c>
      <c r="E65" s="29">
        <v>1.5</v>
      </c>
      <c r="F65" s="29">
        <v>0</v>
      </c>
      <c r="G65" s="29">
        <f t="shared" ref="G65:G79" si="2">D65-E65-F65</f>
        <v>0</v>
      </c>
      <c r="H65" s="29">
        <v>1.73</v>
      </c>
      <c r="I65" s="29">
        <v>1.5</v>
      </c>
      <c r="J65" s="29">
        <v>1.153</v>
      </c>
      <c r="K65" s="29">
        <v>1</v>
      </c>
      <c r="L65" s="30">
        <v>9000</v>
      </c>
      <c r="M65" s="29">
        <v>13.5</v>
      </c>
      <c r="N65" s="3"/>
      <c r="O65" s="3"/>
    </row>
    <row r="66" spans="2:15" s="14" customFormat="1" x14ac:dyDescent="0.25">
      <c r="B66" s="11" t="s">
        <v>10</v>
      </c>
      <c r="C66" s="13">
        <v>9340</v>
      </c>
      <c r="D66" s="13">
        <v>6233</v>
      </c>
      <c r="E66" s="13">
        <v>3137.5</v>
      </c>
      <c r="F66" s="13">
        <v>1122.5</v>
      </c>
      <c r="G66" s="109">
        <f t="shared" si="2"/>
        <v>1973</v>
      </c>
      <c r="H66" s="13">
        <v>110475</v>
      </c>
      <c r="I66" s="13">
        <v>37374.79</v>
      </c>
      <c r="J66" s="12">
        <v>11.827999999999999</v>
      </c>
      <c r="K66" s="12">
        <v>11.912000000000001</v>
      </c>
      <c r="L66" s="12">
        <v>478.01</v>
      </c>
      <c r="M66" s="13">
        <v>17865.55</v>
      </c>
    </row>
    <row r="67" spans="2:15" x14ac:dyDescent="0.25">
      <c r="B67" s="32" t="s">
        <v>11</v>
      </c>
      <c r="C67" s="30">
        <v>1000</v>
      </c>
      <c r="D67" s="30">
        <v>1000</v>
      </c>
      <c r="E67" s="29">
        <v>400</v>
      </c>
      <c r="F67" s="29">
        <v>120</v>
      </c>
      <c r="G67" s="29">
        <f t="shared" si="2"/>
        <v>480</v>
      </c>
      <c r="H67" s="29">
        <v>750</v>
      </c>
      <c r="I67" s="29">
        <v>320</v>
      </c>
      <c r="J67" s="29">
        <v>0.75</v>
      </c>
      <c r="K67" s="29">
        <v>0.8</v>
      </c>
      <c r="L67" s="30">
        <v>3600</v>
      </c>
      <c r="M67" s="30">
        <v>1152</v>
      </c>
      <c r="N67" s="14"/>
      <c r="O67" s="3"/>
    </row>
    <row r="68" spans="2:15" s="14" customFormat="1" x14ac:dyDescent="0.25">
      <c r="B68" s="11" t="s">
        <v>15</v>
      </c>
      <c r="C68" s="13">
        <v>3394</v>
      </c>
      <c r="D68" s="13">
        <v>2458</v>
      </c>
      <c r="E68" s="13">
        <v>2458</v>
      </c>
      <c r="F68" s="12">
        <v>0</v>
      </c>
      <c r="G68" s="109">
        <f t="shared" si="2"/>
        <v>0</v>
      </c>
      <c r="H68" s="13">
        <v>3741.1</v>
      </c>
      <c r="I68" s="13">
        <v>2237.36</v>
      </c>
      <c r="J68" s="12">
        <v>1.1020000000000001</v>
      </c>
      <c r="K68" s="12">
        <v>0.91</v>
      </c>
      <c r="L68" s="13">
        <v>11377.66</v>
      </c>
      <c r="M68" s="13">
        <v>25455.91</v>
      </c>
    </row>
    <row r="69" spans="2:15" x14ac:dyDescent="0.25">
      <c r="B69" s="32" t="s">
        <v>58</v>
      </c>
      <c r="C69" s="29">
        <v>352</v>
      </c>
      <c r="D69" s="30">
        <v>2284</v>
      </c>
      <c r="E69" s="30">
        <v>2199</v>
      </c>
      <c r="F69" s="29">
        <v>0</v>
      </c>
      <c r="G69" s="29">
        <f t="shared" si="2"/>
        <v>85</v>
      </c>
      <c r="H69" s="29">
        <v>137.69999999999999</v>
      </c>
      <c r="I69" s="29">
        <v>769.14</v>
      </c>
      <c r="J69" s="29">
        <v>0.39100000000000001</v>
      </c>
      <c r="K69" s="29">
        <v>0.35</v>
      </c>
      <c r="L69" s="30">
        <v>24888.82</v>
      </c>
      <c r="M69" s="30">
        <v>19142.990000000002</v>
      </c>
      <c r="N69" s="14"/>
      <c r="O69" s="14"/>
    </row>
    <row r="70" spans="2:15" s="14" customFormat="1" x14ac:dyDescent="0.25">
      <c r="B70" s="11" t="s">
        <v>18</v>
      </c>
      <c r="C70" s="13">
        <v>8500</v>
      </c>
      <c r="D70" s="13">
        <v>14800</v>
      </c>
      <c r="E70" s="13">
        <v>6400</v>
      </c>
      <c r="F70" s="13">
        <v>1500</v>
      </c>
      <c r="G70" s="109">
        <f t="shared" si="2"/>
        <v>6900</v>
      </c>
      <c r="H70" s="13">
        <v>7225</v>
      </c>
      <c r="I70" s="13">
        <v>5248</v>
      </c>
      <c r="J70" s="12">
        <v>0.85</v>
      </c>
      <c r="K70" s="12">
        <v>0.82</v>
      </c>
      <c r="L70" s="13">
        <v>4005.18</v>
      </c>
      <c r="M70" s="13">
        <v>21019.18</v>
      </c>
    </row>
    <row r="71" spans="2:15" x14ac:dyDescent="0.25">
      <c r="B71" s="32" t="s">
        <v>33</v>
      </c>
      <c r="C71" s="30">
        <v>125699</v>
      </c>
      <c r="D71" s="30">
        <v>95425</v>
      </c>
      <c r="E71" s="30">
        <v>52813</v>
      </c>
      <c r="F71" s="30">
        <v>41077</v>
      </c>
      <c r="G71" s="29">
        <f t="shared" si="2"/>
        <v>1535</v>
      </c>
      <c r="H71" s="30">
        <v>75547.37</v>
      </c>
      <c r="I71" s="30">
        <v>20819.22</v>
      </c>
      <c r="J71" s="29">
        <v>0.60099999999999998</v>
      </c>
      <c r="K71" s="29">
        <v>0.39400000000000002</v>
      </c>
      <c r="L71" s="30">
        <v>12299.6</v>
      </c>
      <c r="M71" s="30">
        <v>256068.09</v>
      </c>
      <c r="N71" s="3"/>
      <c r="O71" s="3"/>
    </row>
    <row r="72" spans="2:15" s="14" customFormat="1" x14ac:dyDescent="0.25">
      <c r="B72" s="11" t="s">
        <v>59</v>
      </c>
      <c r="C72" s="15"/>
      <c r="D72" s="12">
        <v>860</v>
      </c>
      <c r="E72" s="12">
        <v>860</v>
      </c>
      <c r="F72" s="12">
        <v>0</v>
      </c>
      <c r="G72" s="109">
        <f t="shared" si="2"/>
        <v>0</v>
      </c>
      <c r="H72" s="15"/>
      <c r="I72" s="13">
        <v>1515.49</v>
      </c>
      <c r="J72" s="15"/>
      <c r="K72" s="12">
        <v>1.762</v>
      </c>
      <c r="L72" s="13">
        <v>4000</v>
      </c>
      <c r="M72" s="13">
        <v>6061.96</v>
      </c>
    </row>
    <row r="73" spans="2:15" x14ac:dyDescent="0.25">
      <c r="B73" s="32" t="s">
        <v>37</v>
      </c>
      <c r="C73" s="30">
        <v>2205</v>
      </c>
      <c r="D73" s="30">
        <v>1253</v>
      </c>
      <c r="E73" s="29">
        <v>444.5</v>
      </c>
      <c r="F73" s="29">
        <v>808.5</v>
      </c>
      <c r="G73" s="29">
        <f t="shared" si="2"/>
        <v>0</v>
      </c>
      <c r="H73" s="30">
        <v>36725</v>
      </c>
      <c r="I73" s="30">
        <v>8525.5</v>
      </c>
      <c r="J73" s="29">
        <v>16.655000000000001</v>
      </c>
      <c r="K73" s="29">
        <v>19.18</v>
      </c>
      <c r="L73" s="29">
        <v>541.99</v>
      </c>
      <c r="M73" s="30">
        <v>4620.7299999999996</v>
      </c>
      <c r="N73" s="3"/>
      <c r="O73" s="3"/>
    </row>
    <row r="74" spans="2:15" s="14" customFormat="1" x14ac:dyDescent="0.25">
      <c r="B74" s="11" t="s">
        <v>38</v>
      </c>
      <c r="C74" s="13">
        <v>222918.5</v>
      </c>
      <c r="D74" s="13">
        <v>158826.79999999999</v>
      </c>
      <c r="E74" s="13">
        <v>96867.3</v>
      </c>
      <c r="F74" s="13">
        <v>52004.5</v>
      </c>
      <c r="G74" s="109">
        <f t="shared" si="2"/>
        <v>9954.9999999999854</v>
      </c>
      <c r="H74" s="13">
        <v>187048.46</v>
      </c>
      <c r="I74" s="13">
        <v>73209.81</v>
      </c>
      <c r="J74" s="12">
        <v>0.83899999999999997</v>
      </c>
      <c r="K74" s="12">
        <v>0.75600000000000001</v>
      </c>
      <c r="L74" s="13">
        <v>3724.49</v>
      </c>
      <c r="M74" s="13">
        <v>272669.42</v>
      </c>
    </row>
    <row r="75" spans="2:15" x14ac:dyDescent="0.25">
      <c r="B75" s="32" t="s">
        <v>60</v>
      </c>
      <c r="C75" s="29">
        <v>60</v>
      </c>
      <c r="D75" s="31"/>
      <c r="E75" s="31"/>
      <c r="F75" s="31"/>
      <c r="G75" s="29">
        <f t="shared" si="2"/>
        <v>0</v>
      </c>
      <c r="H75" s="29">
        <v>960</v>
      </c>
      <c r="I75" s="31"/>
      <c r="J75" s="29">
        <v>16</v>
      </c>
      <c r="K75" s="31"/>
      <c r="L75" s="31"/>
      <c r="M75" s="31"/>
      <c r="N75" s="3"/>
      <c r="O75" s="3"/>
    </row>
    <row r="76" spans="2:15" s="14" customFormat="1" x14ac:dyDescent="0.25">
      <c r="B76" s="11" t="s">
        <v>46</v>
      </c>
      <c r="C76" s="13">
        <v>1246</v>
      </c>
      <c r="D76" s="12">
        <v>385</v>
      </c>
      <c r="E76" s="12">
        <v>206</v>
      </c>
      <c r="F76" s="12">
        <v>169</v>
      </c>
      <c r="G76" s="109">
        <f t="shared" si="2"/>
        <v>10</v>
      </c>
      <c r="H76" s="13">
        <v>20570.2</v>
      </c>
      <c r="I76" s="13">
        <v>3114.6</v>
      </c>
      <c r="J76" s="12">
        <v>16.509</v>
      </c>
      <c r="K76" s="12">
        <v>15.119</v>
      </c>
      <c r="L76" s="12">
        <v>583.62</v>
      </c>
      <c r="M76" s="13">
        <v>1817.74</v>
      </c>
    </row>
    <row r="77" spans="2:15" x14ac:dyDescent="0.25">
      <c r="B77" s="32" t="s">
        <v>47</v>
      </c>
      <c r="C77" s="30">
        <v>17432</v>
      </c>
      <c r="D77" s="30">
        <v>10222</v>
      </c>
      <c r="E77" s="30">
        <v>8826</v>
      </c>
      <c r="F77" s="29">
        <v>0</v>
      </c>
      <c r="G77" s="29">
        <f t="shared" si="2"/>
        <v>1396</v>
      </c>
      <c r="H77" s="30">
        <v>22441.95</v>
      </c>
      <c r="I77" s="30">
        <v>12304.9</v>
      </c>
      <c r="J77" s="29">
        <v>1.2869999999999999</v>
      </c>
      <c r="K77" s="29">
        <v>1.3939999999999999</v>
      </c>
      <c r="L77" s="30">
        <v>2947.11</v>
      </c>
      <c r="M77" s="30">
        <v>36263.9</v>
      </c>
      <c r="N77" s="3"/>
      <c r="O77" s="3"/>
    </row>
    <row r="78" spans="2:15" s="14" customFormat="1" x14ac:dyDescent="0.25">
      <c r="B78" s="11" t="s">
        <v>48</v>
      </c>
      <c r="C78" s="13">
        <v>32694</v>
      </c>
      <c r="D78" s="13">
        <v>37310</v>
      </c>
      <c r="E78" s="13">
        <v>32940</v>
      </c>
      <c r="F78" s="12">
        <v>0</v>
      </c>
      <c r="G78" s="109">
        <f t="shared" si="2"/>
        <v>4370</v>
      </c>
      <c r="H78" s="13">
        <v>57339.199999999997</v>
      </c>
      <c r="I78" s="13">
        <v>56291.75</v>
      </c>
      <c r="J78" s="12">
        <v>1.754</v>
      </c>
      <c r="K78" s="12">
        <v>1.7090000000000001</v>
      </c>
      <c r="L78" s="13">
        <v>7213.36</v>
      </c>
      <c r="M78" s="13">
        <v>406052.46</v>
      </c>
    </row>
    <row r="79" spans="2:15" x14ac:dyDescent="0.25">
      <c r="B79" s="32" t="s">
        <v>52</v>
      </c>
      <c r="C79" s="30">
        <v>1000</v>
      </c>
      <c r="D79" s="29">
        <v>945</v>
      </c>
      <c r="E79" s="29">
        <v>600</v>
      </c>
      <c r="F79" s="29">
        <v>180</v>
      </c>
      <c r="G79" s="29">
        <f t="shared" si="2"/>
        <v>165</v>
      </c>
      <c r="H79" s="29">
        <v>900</v>
      </c>
      <c r="I79" s="29">
        <v>390</v>
      </c>
      <c r="J79" s="29">
        <v>0.9</v>
      </c>
      <c r="K79" s="29">
        <v>0.65</v>
      </c>
      <c r="L79" s="30">
        <v>3800</v>
      </c>
      <c r="M79" s="30">
        <v>1482</v>
      </c>
      <c r="N79" s="3"/>
      <c r="O79" s="3"/>
    </row>
    <row r="80" spans="2:15" s="14" customFormat="1" x14ac:dyDescent="0.25">
      <c r="B80" s="122" t="s">
        <v>55</v>
      </c>
      <c r="C80" s="123">
        <v>425842</v>
      </c>
      <c r="D80" s="123">
        <v>332003.3</v>
      </c>
      <c r="E80" s="123">
        <v>208152.8</v>
      </c>
      <c r="F80" s="123">
        <v>96981.5</v>
      </c>
      <c r="G80" s="123">
        <f>SUM(G65:G79)</f>
        <v>26868.999999999985</v>
      </c>
      <c r="H80" s="123">
        <v>523862.71</v>
      </c>
      <c r="I80" s="123">
        <v>222122.06</v>
      </c>
      <c r="J80" s="124">
        <v>0</v>
      </c>
      <c r="K80" s="124">
        <v>0</v>
      </c>
      <c r="L80" s="124">
        <v>0</v>
      </c>
      <c r="M80" s="123">
        <v>1069685.44</v>
      </c>
    </row>
  </sheetData>
  <mergeCells count="6">
    <mergeCell ref="B63:M63"/>
    <mergeCell ref="B2:M2"/>
    <mergeCell ref="B3:M3"/>
    <mergeCell ref="B4:M4"/>
    <mergeCell ref="B5:C5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workbookViewId="0">
      <selection activeCell="N5" sqref="N5"/>
    </sheetView>
  </sheetViews>
  <sheetFormatPr baseColWidth="10" defaultColWidth="11.42578125" defaultRowHeight="15" x14ac:dyDescent="0.25"/>
  <cols>
    <col min="1" max="1" width="22.28515625" style="3" customWidth="1"/>
    <col min="2" max="9" width="11.42578125" style="3"/>
    <col min="10" max="10" width="15.42578125" style="3" customWidth="1"/>
    <col min="11" max="16384" width="11.42578125" style="3"/>
  </cols>
  <sheetData>
    <row r="1" spans="1:46" x14ac:dyDescent="0.25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</row>
    <row r="2" spans="1:46" ht="31.5" customHeight="1" x14ac:dyDescent="0.25">
      <c r="A2" s="221" t="s">
        <v>216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</row>
    <row r="3" spans="1:46" s="131" customFormat="1" ht="15.75" thickBot="1" x14ac:dyDescent="0.3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</row>
    <row r="4" spans="1:46" ht="38.25" x14ac:dyDescent="0.25">
      <c r="A4" s="155" t="s">
        <v>187</v>
      </c>
      <c r="B4" s="143"/>
      <c r="C4" s="144"/>
      <c r="D4" s="145"/>
      <c r="I4" s="157"/>
      <c r="J4" s="158" t="s">
        <v>157</v>
      </c>
      <c r="K4" s="159">
        <v>360</v>
      </c>
      <c r="L4" s="160"/>
      <c r="M4" s="131"/>
      <c r="N4" s="131"/>
    </row>
    <row r="5" spans="1:46" x14ac:dyDescent="0.25">
      <c r="A5" s="156" t="s">
        <v>188</v>
      </c>
      <c r="B5" s="146"/>
      <c r="C5" s="147"/>
      <c r="D5" s="148"/>
      <c r="I5" s="60"/>
      <c r="J5" s="161" t="s">
        <v>56</v>
      </c>
      <c r="K5" s="132">
        <v>96981.5</v>
      </c>
      <c r="L5" s="200"/>
    </row>
    <row r="6" spans="1:46" ht="16.5" thickBot="1" x14ac:dyDescent="0.3">
      <c r="A6" s="163">
        <v>42705</v>
      </c>
      <c r="B6" s="149"/>
      <c r="C6" s="150"/>
      <c r="D6" s="151"/>
      <c r="I6" s="223" t="s">
        <v>219</v>
      </c>
      <c r="J6" s="224"/>
      <c r="K6" s="225">
        <f>K4+K5</f>
        <v>97341.5</v>
      </c>
      <c r="L6" s="226"/>
      <c r="M6" s="227" t="s">
        <v>189</v>
      </c>
      <c r="N6" s="227"/>
    </row>
    <row r="7" spans="1:46" x14ac:dyDescent="0.25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</row>
    <row r="8" spans="1:46" ht="23.25" x14ac:dyDescent="0.25">
      <c r="A8" s="138" t="s">
        <v>158</v>
      </c>
      <c r="B8" s="138" t="s">
        <v>7</v>
      </c>
      <c r="C8" s="138" t="s">
        <v>13</v>
      </c>
      <c r="D8" s="138" t="s">
        <v>16</v>
      </c>
      <c r="E8" s="138" t="s">
        <v>19</v>
      </c>
      <c r="F8" s="138" t="s">
        <v>22</v>
      </c>
      <c r="G8" s="138" t="s">
        <v>23</v>
      </c>
      <c r="H8" s="138" t="s">
        <v>26</v>
      </c>
      <c r="I8" s="138" t="s">
        <v>31</v>
      </c>
      <c r="J8" s="139" t="s">
        <v>55</v>
      </c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</row>
    <row r="9" spans="1:46" x14ac:dyDescent="0.25">
      <c r="A9" s="152" t="s">
        <v>159</v>
      </c>
      <c r="B9" s="24">
        <v>0</v>
      </c>
      <c r="C9" s="24">
        <v>0</v>
      </c>
      <c r="D9" s="24">
        <v>0</v>
      </c>
      <c r="E9" s="24">
        <v>0</v>
      </c>
      <c r="F9" s="24">
        <v>250</v>
      </c>
      <c r="G9" s="24">
        <v>0</v>
      </c>
      <c r="H9" s="24">
        <v>0</v>
      </c>
      <c r="I9" s="24">
        <v>0</v>
      </c>
      <c r="J9" s="24">
        <v>250</v>
      </c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</row>
    <row r="10" spans="1:46" x14ac:dyDescent="0.25">
      <c r="A10" s="153" t="s">
        <v>160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100</v>
      </c>
      <c r="H10" s="12">
        <v>0</v>
      </c>
      <c r="I10" s="12">
        <v>0</v>
      </c>
      <c r="J10" s="12">
        <v>100</v>
      </c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</row>
    <row r="11" spans="1:46" ht="22.5" x14ac:dyDescent="0.25">
      <c r="A11" s="152" t="s">
        <v>161</v>
      </c>
      <c r="B11" s="24">
        <v>1.5</v>
      </c>
      <c r="C11" s="24">
        <v>1</v>
      </c>
      <c r="D11" s="24">
        <v>1</v>
      </c>
      <c r="E11" s="24">
        <v>2</v>
      </c>
      <c r="F11" s="24">
        <v>0</v>
      </c>
      <c r="G11" s="24">
        <v>0</v>
      </c>
      <c r="H11" s="24">
        <v>3</v>
      </c>
      <c r="I11" s="24">
        <v>1.5</v>
      </c>
      <c r="J11" s="24">
        <v>10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</row>
    <row r="12" spans="1:46" ht="18" x14ac:dyDescent="0.25">
      <c r="A12" s="180" t="s">
        <v>55</v>
      </c>
      <c r="B12" s="187">
        <v>1.5</v>
      </c>
      <c r="C12" s="187">
        <v>1</v>
      </c>
      <c r="D12" s="187">
        <v>1</v>
      </c>
      <c r="E12" s="187">
        <v>2</v>
      </c>
      <c r="F12" s="187">
        <v>250</v>
      </c>
      <c r="G12" s="187">
        <v>100</v>
      </c>
      <c r="H12" s="187">
        <v>3</v>
      </c>
      <c r="I12" s="187">
        <v>1.5</v>
      </c>
      <c r="J12" s="141">
        <f>SUM(J9:J11)</f>
        <v>360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46" x14ac:dyDescent="0.25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</row>
    <row r="14" spans="1:46" ht="15.75" thickBot="1" x14ac:dyDescent="0.3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</row>
    <row r="15" spans="1:46" ht="38.25" x14ac:dyDescent="0.25">
      <c r="A15" s="155" t="s">
        <v>187</v>
      </c>
      <c r="B15" s="143"/>
      <c r="C15" s="144"/>
      <c r="D15" s="145"/>
    </row>
    <row r="16" spans="1:46" ht="25.5" x14ac:dyDescent="0.25">
      <c r="A16" s="156" t="s">
        <v>190</v>
      </c>
      <c r="B16" s="146"/>
      <c r="C16" s="147"/>
      <c r="D16" s="148"/>
    </row>
    <row r="17" spans="1:46" ht="15.75" thickBot="1" x14ac:dyDescent="0.3">
      <c r="A17" s="163">
        <v>42705</v>
      </c>
      <c r="B17" s="149"/>
      <c r="C17" s="150"/>
      <c r="D17" s="151"/>
    </row>
    <row r="18" spans="1:46" x14ac:dyDescent="0.25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</row>
    <row r="19" spans="1:46" ht="33.75" x14ac:dyDescent="0.25">
      <c r="A19" s="138" t="s">
        <v>158</v>
      </c>
      <c r="B19" s="138" t="s">
        <v>10</v>
      </c>
      <c r="C19" s="138" t="s">
        <v>11</v>
      </c>
      <c r="D19" s="138" t="s">
        <v>18</v>
      </c>
      <c r="E19" s="138" t="s">
        <v>33</v>
      </c>
      <c r="F19" s="138" t="s">
        <v>37</v>
      </c>
      <c r="G19" s="138" t="s">
        <v>38</v>
      </c>
      <c r="H19" s="138" t="s">
        <v>46</v>
      </c>
      <c r="I19" s="138" t="s">
        <v>52</v>
      </c>
      <c r="J19" s="139" t="s">
        <v>55</v>
      </c>
    </row>
    <row r="20" spans="1:46" x14ac:dyDescent="0.25">
      <c r="A20" s="154" t="s">
        <v>162</v>
      </c>
      <c r="B20" s="29">
        <v>0</v>
      </c>
      <c r="C20" s="29">
        <v>0</v>
      </c>
      <c r="D20" s="29">
        <v>0</v>
      </c>
      <c r="E20" s="30">
        <v>20441</v>
      </c>
      <c r="F20" s="29">
        <v>0</v>
      </c>
      <c r="G20" s="30">
        <v>4795</v>
      </c>
      <c r="H20" s="29">
        <v>0</v>
      </c>
      <c r="I20" s="29">
        <v>0</v>
      </c>
      <c r="J20" s="136">
        <v>25236</v>
      </c>
    </row>
    <row r="21" spans="1:46" s="14" customFormat="1" x14ac:dyDescent="0.25">
      <c r="A21" s="153" t="s">
        <v>163</v>
      </c>
      <c r="B21" s="12">
        <v>0</v>
      </c>
      <c r="C21" s="12">
        <v>0</v>
      </c>
      <c r="D21" s="12">
        <v>0</v>
      </c>
      <c r="E21" s="13">
        <v>5528</v>
      </c>
      <c r="F21" s="12">
        <v>0</v>
      </c>
      <c r="G21" s="13">
        <v>7085</v>
      </c>
      <c r="H21" s="12">
        <v>0</v>
      </c>
      <c r="I21" s="12">
        <v>0</v>
      </c>
      <c r="J21" s="137">
        <v>12613</v>
      </c>
    </row>
    <row r="22" spans="1:46" x14ac:dyDescent="0.25">
      <c r="A22" s="154" t="s">
        <v>164</v>
      </c>
      <c r="B22" s="29">
        <v>0</v>
      </c>
      <c r="C22" s="29">
        <v>0</v>
      </c>
      <c r="D22" s="29">
        <v>0</v>
      </c>
      <c r="E22" s="30">
        <v>8140</v>
      </c>
      <c r="F22" s="29">
        <v>0</v>
      </c>
      <c r="G22" s="30">
        <v>2164</v>
      </c>
      <c r="H22" s="29">
        <v>0</v>
      </c>
      <c r="I22" s="29">
        <v>0</v>
      </c>
      <c r="J22" s="136">
        <v>10304</v>
      </c>
    </row>
    <row r="23" spans="1:46" s="14" customFormat="1" x14ac:dyDescent="0.25">
      <c r="A23" s="153" t="s">
        <v>165</v>
      </c>
      <c r="B23" s="12">
        <v>0</v>
      </c>
      <c r="C23" s="12">
        <v>0</v>
      </c>
      <c r="D23" s="12">
        <v>0</v>
      </c>
      <c r="E23" s="13">
        <v>1281</v>
      </c>
      <c r="F23" s="12">
        <v>0</v>
      </c>
      <c r="G23" s="13">
        <v>3916</v>
      </c>
      <c r="H23" s="12">
        <v>0</v>
      </c>
      <c r="I23" s="12">
        <v>0</v>
      </c>
      <c r="J23" s="137">
        <v>5197</v>
      </c>
    </row>
    <row r="24" spans="1:46" x14ac:dyDescent="0.25">
      <c r="A24" s="154" t="s">
        <v>166</v>
      </c>
      <c r="B24" s="29">
        <v>0</v>
      </c>
      <c r="C24" s="29">
        <v>0</v>
      </c>
      <c r="D24" s="29">
        <v>0</v>
      </c>
      <c r="E24" s="29">
        <v>121</v>
      </c>
      <c r="F24" s="29">
        <v>0</v>
      </c>
      <c r="G24" s="30">
        <v>4689</v>
      </c>
      <c r="H24" s="29">
        <v>0</v>
      </c>
      <c r="I24" s="29">
        <v>0</v>
      </c>
      <c r="J24" s="136">
        <v>4810</v>
      </c>
    </row>
    <row r="25" spans="1:46" s="14" customFormat="1" x14ac:dyDescent="0.25">
      <c r="A25" s="153" t="s">
        <v>167</v>
      </c>
      <c r="B25" s="12">
        <v>0</v>
      </c>
      <c r="C25" s="12">
        <v>0</v>
      </c>
      <c r="D25" s="12">
        <v>0</v>
      </c>
      <c r="E25" s="12">
        <v>270</v>
      </c>
      <c r="F25" s="12">
        <v>0</v>
      </c>
      <c r="G25" s="13">
        <v>3800</v>
      </c>
      <c r="H25" s="12">
        <v>0</v>
      </c>
      <c r="I25" s="12">
        <v>0</v>
      </c>
      <c r="J25" s="137">
        <v>4070</v>
      </c>
    </row>
    <row r="26" spans="1:46" x14ac:dyDescent="0.25">
      <c r="A26" s="154" t="s">
        <v>160</v>
      </c>
      <c r="B26" s="29">
        <v>0</v>
      </c>
      <c r="C26" s="29">
        <v>0</v>
      </c>
      <c r="D26" s="29">
        <v>0</v>
      </c>
      <c r="E26" s="29">
        <v>911</v>
      </c>
      <c r="F26" s="29">
        <v>0</v>
      </c>
      <c r="G26" s="30">
        <v>2700</v>
      </c>
      <c r="H26" s="29">
        <v>0</v>
      </c>
      <c r="I26" s="29">
        <v>0</v>
      </c>
      <c r="J26" s="136">
        <v>3611</v>
      </c>
    </row>
    <row r="27" spans="1:46" s="14" customFormat="1" x14ac:dyDescent="0.25">
      <c r="A27" s="153" t="s">
        <v>168</v>
      </c>
      <c r="B27" s="12">
        <v>0</v>
      </c>
      <c r="C27" s="12">
        <v>0</v>
      </c>
      <c r="D27" s="12">
        <v>0</v>
      </c>
      <c r="E27" s="13">
        <v>1000</v>
      </c>
      <c r="F27" s="12">
        <v>0</v>
      </c>
      <c r="G27" s="13">
        <v>2500</v>
      </c>
      <c r="H27" s="12">
        <v>0</v>
      </c>
      <c r="I27" s="12">
        <v>0</v>
      </c>
      <c r="J27" s="137">
        <v>3500</v>
      </c>
    </row>
    <row r="28" spans="1:46" x14ac:dyDescent="0.25">
      <c r="A28" s="154" t="s">
        <v>169</v>
      </c>
      <c r="B28" s="29">
        <v>198</v>
      </c>
      <c r="C28" s="29">
        <v>0</v>
      </c>
      <c r="D28" s="29">
        <v>0</v>
      </c>
      <c r="E28" s="29">
        <v>252</v>
      </c>
      <c r="F28" s="29">
        <v>94</v>
      </c>
      <c r="G28" s="30">
        <v>2773</v>
      </c>
      <c r="H28" s="29">
        <v>27</v>
      </c>
      <c r="I28" s="29">
        <v>0</v>
      </c>
      <c r="J28" s="136">
        <v>3344</v>
      </c>
    </row>
    <row r="29" spans="1:46" s="14" customFormat="1" x14ac:dyDescent="0.25">
      <c r="A29" s="153" t="s">
        <v>170</v>
      </c>
      <c r="B29" s="12">
        <v>200</v>
      </c>
      <c r="C29" s="12">
        <v>120</v>
      </c>
      <c r="D29" s="13">
        <v>1500</v>
      </c>
      <c r="E29" s="12">
        <v>905</v>
      </c>
      <c r="F29" s="12">
        <v>0</v>
      </c>
      <c r="G29" s="12">
        <v>221</v>
      </c>
      <c r="H29" s="12">
        <v>0</v>
      </c>
      <c r="I29" s="12">
        <v>180</v>
      </c>
      <c r="J29" s="137">
        <v>3126</v>
      </c>
    </row>
    <row r="30" spans="1:46" x14ac:dyDescent="0.25">
      <c r="A30" s="154" t="s">
        <v>0</v>
      </c>
      <c r="B30" s="29">
        <v>113.5</v>
      </c>
      <c r="C30" s="29">
        <v>0</v>
      </c>
      <c r="D30" s="29">
        <v>0</v>
      </c>
      <c r="E30" s="29">
        <v>161</v>
      </c>
      <c r="F30" s="29">
        <v>264</v>
      </c>
      <c r="G30" s="30">
        <v>2110</v>
      </c>
      <c r="H30" s="29">
        <v>20</v>
      </c>
      <c r="I30" s="29">
        <v>0</v>
      </c>
      <c r="J30" s="30">
        <v>2668.5</v>
      </c>
    </row>
    <row r="31" spans="1:46" s="14" customFormat="1" x14ac:dyDescent="0.25">
      <c r="A31" s="153" t="s">
        <v>171</v>
      </c>
      <c r="B31" s="12">
        <v>98</v>
      </c>
      <c r="C31" s="12">
        <v>0</v>
      </c>
      <c r="D31" s="12">
        <v>0</v>
      </c>
      <c r="E31" s="12">
        <v>193</v>
      </c>
      <c r="F31" s="12">
        <v>75</v>
      </c>
      <c r="G31" s="13">
        <v>2222</v>
      </c>
      <c r="H31" s="12">
        <v>45</v>
      </c>
      <c r="I31" s="12">
        <v>0</v>
      </c>
      <c r="J31" s="137">
        <v>2633</v>
      </c>
    </row>
    <row r="32" spans="1:46" x14ac:dyDescent="0.25">
      <c r="A32" s="154" t="s">
        <v>159</v>
      </c>
      <c r="B32" s="29">
        <v>98</v>
      </c>
      <c r="C32" s="29">
        <v>0</v>
      </c>
      <c r="D32" s="29">
        <v>0</v>
      </c>
      <c r="E32" s="29">
        <v>111</v>
      </c>
      <c r="F32" s="29">
        <v>47</v>
      </c>
      <c r="G32" s="30">
        <v>2268</v>
      </c>
      <c r="H32" s="29">
        <v>15</v>
      </c>
      <c r="I32" s="29">
        <v>0</v>
      </c>
      <c r="J32" s="136">
        <v>2539</v>
      </c>
    </row>
    <row r="33" spans="1:46" s="14" customFormat="1" x14ac:dyDescent="0.25">
      <c r="A33" s="153" t="s">
        <v>172</v>
      </c>
      <c r="B33" s="12">
        <v>0</v>
      </c>
      <c r="C33" s="12">
        <v>0</v>
      </c>
      <c r="D33" s="12">
        <v>0</v>
      </c>
      <c r="E33" s="12">
        <v>431</v>
      </c>
      <c r="F33" s="12">
        <v>0</v>
      </c>
      <c r="G33" s="13">
        <v>1891</v>
      </c>
      <c r="H33" s="12">
        <v>0</v>
      </c>
      <c r="I33" s="12">
        <v>0</v>
      </c>
      <c r="J33" s="137">
        <v>2322</v>
      </c>
    </row>
    <row r="34" spans="1:46" x14ac:dyDescent="0.25">
      <c r="A34" s="154" t="s">
        <v>173</v>
      </c>
      <c r="B34" s="29">
        <v>0</v>
      </c>
      <c r="C34" s="29">
        <v>0</v>
      </c>
      <c r="D34" s="29">
        <v>0</v>
      </c>
      <c r="E34" s="29">
        <v>490</v>
      </c>
      <c r="F34" s="29">
        <v>0</v>
      </c>
      <c r="G34" s="30">
        <v>1809</v>
      </c>
      <c r="H34" s="29">
        <v>0</v>
      </c>
      <c r="I34" s="29">
        <v>0</v>
      </c>
      <c r="J34" s="136">
        <v>2299</v>
      </c>
    </row>
    <row r="35" spans="1:46" s="14" customFormat="1" x14ac:dyDescent="0.25">
      <c r="A35" s="153" t="s">
        <v>174</v>
      </c>
      <c r="B35" s="12">
        <v>85</v>
      </c>
      <c r="C35" s="12">
        <v>0</v>
      </c>
      <c r="D35" s="12">
        <v>0</v>
      </c>
      <c r="E35" s="12">
        <v>253</v>
      </c>
      <c r="F35" s="12">
        <v>62</v>
      </c>
      <c r="G35" s="13">
        <v>1283</v>
      </c>
      <c r="H35" s="12">
        <v>16</v>
      </c>
      <c r="I35" s="12">
        <v>0</v>
      </c>
      <c r="J35" s="137">
        <v>1699</v>
      </c>
    </row>
    <row r="36" spans="1:46" x14ac:dyDescent="0.25">
      <c r="A36" s="154" t="s">
        <v>175</v>
      </c>
      <c r="B36" s="29">
        <v>94.5</v>
      </c>
      <c r="C36" s="29">
        <v>0</v>
      </c>
      <c r="D36" s="29">
        <v>0</v>
      </c>
      <c r="E36" s="29">
        <v>169</v>
      </c>
      <c r="F36" s="29">
        <v>63</v>
      </c>
      <c r="G36" s="30">
        <v>1360</v>
      </c>
      <c r="H36" s="29">
        <v>0</v>
      </c>
      <c r="I36" s="29">
        <v>0</v>
      </c>
      <c r="J36" s="30">
        <v>1686.5</v>
      </c>
    </row>
    <row r="37" spans="1:46" s="14" customFormat="1" ht="22.5" x14ac:dyDescent="0.25">
      <c r="A37" s="153" t="s">
        <v>161</v>
      </c>
      <c r="B37" s="12">
        <v>19.5</v>
      </c>
      <c r="C37" s="12">
        <v>0</v>
      </c>
      <c r="D37" s="12">
        <v>0</v>
      </c>
      <c r="E37" s="12">
        <v>52</v>
      </c>
      <c r="F37" s="12">
        <v>77.5</v>
      </c>
      <c r="G37" s="12">
        <v>815</v>
      </c>
      <c r="H37" s="12">
        <v>25</v>
      </c>
      <c r="I37" s="12">
        <v>0</v>
      </c>
      <c r="J37" s="12">
        <v>989</v>
      </c>
    </row>
    <row r="38" spans="1:46" x14ac:dyDescent="0.25">
      <c r="A38" s="154" t="s">
        <v>176</v>
      </c>
      <c r="B38" s="29">
        <v>29</v>
      </c>
      <c r="C38" s="29">
        <v>0</v>
      </c>
      <c r="D38" s="29">
        <v>0</v>
      </c>
      <c r="E38" s="29">
        <v>80</v>
      </c>
      <c r="F38" s="29">
        <v>48</v>
      </c>
      <c r="G38" s="29">
        <v>697</v>
      </c>
      <c r="H38" s="29">
        <v>0</v>
      </c>
      <c r="I38" s="29">
        <v>0</v>
      </c>
      <c r="J38" s="29">
        <v>854</v>
      </c>
    </row>
    <row r="39" spans="1:46" s="14" customFormat="1" x14ac:dyDescent="0.25">
      <c r="A39" s="153" t="s">
        <v>177</v>
      </c>
      <c r="B39" s="12">
        <v>83</v>
      </c>
      <c r="C39" s="12">
        <v>0</v>
      </c>
      <c r="D39" s="12">
        <v>0</v>
      </c>
      <c r="E39" s="12">
        <v>97.5</v>
      </c>
      <c r="F39" s="12">
        <v>23</v>
      </c>
      <c r="G39" s="12">
        <v>640</v>
      </c>
      <c r="H39" s="12">
        <v>8</v>
      </c>
      <c r="I39" s="12">
        <v>0</v>
      </c>
      <c r="J39" s="12">
        <v>851.5</v>
      </c>
    </row>
    <row r="40" spans="1:46" x14ac:dyDescent="0.25">
      <c r="A40" s="154" t="s">
        <v>178</v>
      </c>
      <c r="B40" s="29">
        <v>63</v>
      </c>
      <c r="C40" s="29">
        <v>0</v>
      </c>
      <c r="D40" s="29">
        <v>0</v>
      </c>
      <c r="E40" s="29">
        <v>12</v>
      </c>
      <c r="F40" s="29">
        <v>35</v>
      </c>
      <c r="G40" s="29">
        <v>714</v>
      </c>
      <c r="H40" s="29">
        <v>13</v>
      </c>
      <c r="I40" s="29">
        <v>0</v>
      </c>
      <c r="J40" s="29">
        <v>837</v>
      </c>
    </row>
    <row r="41" spans="1:46" s="14" customFormat="1" x14ac:dyDescent="0.25">
      <c r="A41" s="153" t="s">
        <v>179</v>
      </c>
      <c r="B41" s="12">
        <v>15</v>
      </c>
      <c r="C41" s="12">
        <v>0</v>
      </c>
      <c r="D41" s="12">
        <v>0</v>
      </c>
      <c r="E41" s="12">
        <v>95</v>
      </c>
      <c r="F41" s="12">
        <v>0</v>
      </c>
      <c r="G41" s="12">
        <v>503.5</v>
      </c>
      <c r="H41" s="12">
        <v>0</v>
      </c>
      <c r="I41" s="12">
        <v>0</v>
      </c>
      <c r="J41" s="12">
        <v>613.5</v>
      </c>
    </row>
    <row r="42" spans="1:46" x14ac:dyDescent="0.25">
      <c r="A42" s="154" t="s">
        <v>180</v>
      </c>
      <c r="B42" s="29">
        <v>0</v>
      </c>
      <c r="C42" s="29">
        <v>0</v>
      </c>
      <c r="D42" s="29">
        <v>0</v>
      </c>
      <c r="E42" s="29">
        <v>34</v>
      </c>
      <c r="F42" s="29">
        <v>0</v>
      </c>
      <c r="G42" s="29">
        <v>358</v>
      </c>
      <c r="H42" s="29">
        <v>0</v>
      </c>
      <c r="I42" s="29">
        <v>0</v>
      </c>
      <c r="J42" s="29">
        <v>392</v>
      </c>
    </row>
    <row r="43" spans="1:46" s="14" customFormat="1" x14ac:dyDescent="0.25">
      <c r="A43" s="153" t="s">
        <v>181</v>
      </c>
      <c r="B43" s="12">
        <v>8</v>
      </c>
      <c r="C43" s="12">
        <v>0</v>
      </c>
      <c r="D43" s="12">
        <v>0</v>
      </c>
      <c r="E43" s="12">
        <v>11</v>
      </c>
      <c r="F43" s="12">
        <v>20</v>
      </c>
      <c r="G43" s="12">
        <v>245</v>
      </c>
      <c r="H43" s="12">
        <v>0</v>
      </c>
      <c r="I43" s="12">
        <v>0</v>
      </c>
      <c r="J43" s="12">
        <v>284</v>
      </c>
    </row>
    <row r="44" spans="1:46" x14ac:dyDescent="0.25">
      <c r="A44" s="154" t="s">
        <v>182</v>
      </c>
      <c r="B44" s="29">
        <v>18</v>
      </c>
      <c r="C44" s="29">
        <v>0</v>
      </c>
      <c r="D44" s="29">
        <v>0</v>
      </c>
      <c r="E44" s="29">
        <v>38.5</v>
      </c>
      <c r="F44" s="29">
        <v>0</v>
      </c>
      <c r="G44" s="29">
        <v>170</v>
      </c>
      <c r="H44" s="29">
        <v>0</v>
      </c>
      <c r="I44" s="29">
        <v>0</v>
      </c>
      <c r="J44" s="29">
        <v>226.5</v>
      </c>
    </row>
    <row r="45" spans="1:46" s="14" customFormat="1" x14ac:dyDescent="0.25">
      <c r="A45" s="153" t="s">
        <v>183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118</v>
      </c>
      <c r="H45" s="12">
        <v>0</v>
      </c>
      <c r="I45" s="12">
        <v>0</v>
      </c>
      <c r="J45" s="12">
        <v>118</v>
      </c>
    </row>
    <row r="46" spans="1:46" x14ac:dyDescent="0.25">
      <c r="A46" s="154" t="s">
        <v>184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98</v>
      </c>
      <c r="H46" s="29">
        <v>0</v>
      </c>
      <c r="I46" s="29">
        <v>0</v>
      </c>
      <c r="J46" s="29">
        <v>98</v>
      </c>
    </row>
    <row r="47" spans="1:46" s="14" customFormat="1" x14ac:dyDescent="0.25">
      <c r="A47" s="153" t="s">
        <v>185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60</v>
      </c>
      <c r="H47" s="12">
        <v>0</v>
      </c>
      <c r="I47" s="12">
        <v>0</v>
      </c>
      <c r="J47" s="12">
        <v>60</v>
      </c>
    </row>
    <row r="48" spans="1:46" ht="18" x14ac:dyDescent="0.25">
      <c r="A48" s="180" t="s">
        <v>55</v>
      </c>
      <c r="B48" s="188">
        <v>1122.5</v>
      </c>
      <c r="C48" s="187">
        <v>120</v>
      </c>
      <c r="D48" s="188">
        <v>1500</v>
      </c>
      <c r="E48" s="188">
        <v>41077</v>
      </c>
      <c r="F48" s="187">
        <v>808.5</v>
      </c>
      <c r="G48" s="188">
        <v>52004.5</v>
      </c>
      <c r="H48" s="187">
        <v>169</v>
      </c>
      <c r="I48" s="187">
        <v>180</v>
      </c>
      <c r="J48" s="142">
        <v>96981.5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</row>
    <row r="49" spans="1:46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</row>
    <row r="50" spans="1:46" x14ac:dyDescent="0.25">
      <c r="A50" s="220" t="s">
        <v>192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</row>
    <row r="51" spans="1:46" x14ac:dyDescent="0.25">
      <c r="A51" s="220" t="s">
        <v>186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</row>
    <row r="52" spans="1:46" x14ac:dyDescent="0.25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</row>
    <row r="53" spans="1:46" x14ac:dyDescent="0.25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</row>
  </sheetData>
  <mergeCells count="14">
    <mergeCell ref="A1:AT1"/>
    <mergeCell ref="A2:AT2"/>
    <mergeCell ref="A3:AT3"/>
    <mergeCell ref="I6:J6"/>
    <mergeCell ref="K6:L6"/>
    <mergeCell ref="M6:N6"/>
    <mergeCell ref="A52:AT52"/>
    <mergeCell ref="A53:AT53"/>
    <mergeCell ref="A7:AT7"/>
    <mergeCell ref="A13:AT13"/>
    <mergeCell ref="A14:AT14"/>
    <mergeCell ref="A18:AT18"/>
    <mergeCell ref="A50:AT50"/>
    <mergeCell ref="A51:AT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66"/>
  <sheetViews>
    <sheetView topLeftCell="B1" workbookViewId="0">
      <selection activeCell="B3" sqref="B3:O3"/>
    </sheetView>
  </sheetViews>
  <sheetFormatPr baseColWidth="10" defaultColWidth="11.42578125" defaultRowHeight="15" x14ac:dyDescent="0.25"/>
  <cols>
    <col min="1" max="1" width="4.85546875" style="3" customWidth="1"/>
    <col min="2" max="2" width="25.7109375" style="3" customWidth="1"/>
    <col min="3" max="8" width="11.5703125" style="3" bestFit="1" customWidth="1"/>
    <col min="9" max="9" width="12.28515625" style="3" bestFit="1" customWidth="1"/>
    <col min="10" max="10" width="16.85546875" style="3" customWidth="1"/>
    <col min="11" max="11" width="12.42578125" style="3" bestFit="1" customWidth="1"/>
    <col min="12" max="14" width="11.5703125" style="3" bestFit="1" customWidth="1"/>
    <col min="15" max="15" width="12.42578125" style="3" bestFit="1" customWidth="1"/>
    <col min="16" max="16" width="3.7109375" style="3" customWidth="1"/>
    <col min="17" max="16384" width="11.42578125" style="3"/>
  </cols>
  <sheetData>
    <row r="1" spans="1:30" ht="15.75" thickBot="1" x14ac:dyDescent="0.3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30" x14ac:dyDescent="0.25">
      <c r="B2" s="235" t="s">
        <v>221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30" x14ac:dyDescent="0.25">
      <c r="B3" s="238" t="s">
        <v>137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</row>
    <row r="4" spans="1:30" x14ac:dyDescent="0.25">
      <c r="B4" s="241" t="s">
        <v>142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</row>
    <row r="5" spans="1:30" ht="15" customHeight="1" x14ac:dyDescent="0.25">
      <c r="B5" s="244" t="s">
        <v>62</v>
      </c>
      <c r="C5" s="245"/>
      <c r="D5" s="33"/>
      <c r="E5" s="41"/>
      <c r="F5" s="21"/>
      <c r="G5" s="41"/>
      <c r="H5" s="41"/>
      <c r="I5" s="41"/>
      <c r="J5" s="193"/>
      <c r="K5" s="21"/>
      <c r="L5" s="193"/>
      <c r="M5" s="161"/>
      <c r="N5" s="125">
        <v>42705</v>
      </c>
      <c r="O5" s="194"/>
    </row>
    <row r="6" spans="1:30" ht="45" x14ac:dyDescent="0.25">
      <c r="B6" s="129" t="s">
        <v>150</v>
      </c>
      <c r="C6" s="113" t="s">
        <v>81</v>
      </c>
      <c r="D6" s="113" t="s">
        <v>82</v>
      </c>
      <c r="E6" s="113" t="s">
        <v>83</v>
      </c>
      <c r="F6" s="113" t="s">
        <v>84</v>
      </c>
      <c r="G6" s="113" t="s">
        <v>145</v>
      </c>
      <c r="H6" s="113" t="s">
        <v>4</v>
      </c>
      <c r="I6" s="37" t="s">
        <v>151</v>
      </c>
      <c r="J6" s="113" t="s">
        <v>146</v>
      </c>
      <c r="K6" s="113" t="s">
        <v>147</v>
      </c>
      <c r="L6" s="113" t="s">
        <v>148</v>
      </c>
      <c r="M6" s="113" t="s">
        <v>149</v>
      </c>
      <c r="N6" s="113" t="s">
        <v>5</v>
      </c>
      <c r="O6" s="195" t="s">
        <v>6</v>
      </c>
    </row>
    <row r="7" spans="1:30" ht="15.75" thickBot="1" x14ac:dyDescent="0.3">
      <c r="B7" s="105" t="s">
        <v>118</v>
      </c>
      <c r="C7" s="196">
        <f t="shared" ref="C7:O7" si="0">C16+C41+C64</f>
        <v>8112</v>
      </c>
      <c r="D7" s="196">
        <f t="shared" si="0"/>
        <v>21924.85</v>
      </c>
      <c r="E7" s="196">
        <f t="shared" si="0"/>
        <v>300887.57</v>
      </c>
      <c r="F7" s="196">
        <f t="shared" si="0"/>
        <v>330924.42000000004</v>
      </c>
      <c r="G7" s="196">
        <f t="shared" si="0"/>
        <v>224089.75</v>
      </c>
      <c r="H7" s="197">
        <f t="shared" si="0"/>
        <v>7.5</v>
      </c>
      <c r="I7" s="196">
        <f t="shared" si="0"/>
        <v>76790.320000000007</v>
      </c>
      <c r="J7" s="196">
        <f t="shared" si="0"/>
        <v>9622625.8699999992</v>
      </c>
      <c r="K7" s="196">
        <f t="shared" si="0"/>
        <v>4538652.57</v>
      </c>
      <c r="L7" s="196"/>
      <c r="M7" s="196"/>
      <c r="N7" s="196">
        <f t="shared" si="0"/>
        <v>7499.96</v>
      </c>
      <c r="O7" s="198">
        <f t="shared" si="0"/>
        <v>3487425.2</v>
      </c>
    </row>
    <row r="8" spans="1:30" x14ac:dyDescent="0.25">
      <c r="B8" s="42"/>
      <c r="C8" s="43"/>
      <c r="D8" s="43"/>
      <c r="E8" s="43"/>
      <c r="F8" s="43"/>
      <c r="G8" s="43"/>
      <c r="H8" s="43"/>
      <c r="I8" s="43"/>
      <c r="J8" s="43"/>
      <c r="M8" s="49"/>
      <c r="N8" s="44"/>
    </row>
    <row r="9" spans="1:30" x14ac:dyDescent="0.25">
      <c r="B9" s="117"/>
      <c r="C9" s="116"/>
      <c r="D9" s="116"/>
      <c r="E9" s="116"/>
      <c r="F9" s="116"/>
      <c r="G9" s="116"/>
      <c r="H9" s="116"/>
      <c r="I9" s="116"/>
      <c r="J9" s="116"/>
      <c r="M9" s="49"/>
      <c r="N9" s="33"/>
      <c r="O9" s="126">
        <v>42705</v>
      </c>
    </row>
    <row r="10" spans="1:30" ht="15.75" customHeight="1" x14ac:dyDescent="0.25">
      <c r="B10" s="228" t="s">
        <v>218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30"/>
    </row>
    <row r="11" spans="1:30" ht="45" x14ac:dyDescent="0.25">
      <c r="B11" s="113" t="s">
        <v>3</v>
      </c>
      <c r="C11" s="113" t="s">
        <v>81</v>
      </c>
      <c r="D11" s="113" t="s">
        <v>82</v>
      </c>
      <c r="E11" s="113" t="s">
        <v>83</v>
      </c>
      <c r="F11" s="113" t="s">
        <v>84</v>
      </c>
      <c r="G11" s="113" t="s">
        <v>145</v>
      </c>
      <c r="H11" s="113" t="s">
        <v>4</v>
      </c>
      <c r="I11" s="37" t="s">
        <v>151</v>
      </c>
      <c r="J11" s="113" t="s">
        <v>146</v>
      </c>
      <c r="K11" s="113" t="s">
        <v>147</v>
      </c>
      <c r="L11" s="113" t="s">
        <v>148</v>
      </c>
      <c r="M11" s="113" t="s">
        <v>149</v>
      </c>
      <c r="N11" s="113" t="s">
        <v>5</v>
      </c>
      <c r="O11" s="113" t="s">
        <v>6</v>
      </c>
      <c r="Q11" s="113" t="s">
        <v>3</v>
      </c>
      <c r="R11" s="113" t="s">
        <v>81</v>
      </c>
      <c r="S11" s="113" t="s">
        <v>82</v>
      </c>
      <c r="T11" s="113" t="s">
        <v>83</v>
      </c>
      <c r="U11" s="113" t="s">
        <v>84</v>
      </c>
      <c r="V11" s="113" t="s">
        <v>145</v>
      </c>
      <c r="W11" s="113" t="s">
        <v>4</v>
      </c>
      <c r="X11" s="37" t="s">
        <v>72</v>
      </c>
      <c r="Y11" s="113" t="s">
        <v>146</v>
      </c>
      <c r="Z11" s="113" t="s">
        <v>147</v>
      </c>
      <c r="AA11" s="113" t="s">
        <v>148</v>
      </c>
      <c r="AB11" s="113" t="s">
        <v>149</v>
      </c>
      <c r="AC11" s="113" t="s">
        <v>5</v>
      </c>
      <c r="AD11" s="113" t="s">
        <v>6</v>
      </c>
    </row>
    <row r="12" spans="1:30" ht="22.5" x14ac:dyDescent="0.25">
      <c r="A12" s="45"/>
      <c r="B12" s="152" t="s">
        <v>114</v>
      </c>
      <c r="C12" s="24">
        <v>0</v>
      </c>
      <c r="D12" s="24">
        <v>0</v>
      </c>
      <c r="E12" s="190">
        <v>15188.5</v>
      </c>
      <c r="F12" s="190">
        <v>15188.5</v>
      </c>
      <c r="G12" s="25">
        <v>12478.5</v>
      </c>
      <c r="H12" s="24">
        <v>0</v>
      </c>
      <c r="I12" s="25">
        <f>E12-G12-H12</f>
        <v>2710</v>
      </c>
      <c r="J12" s="25">
        <v>1897432</v>
      </c>
      <c r="K12" s="25">
        <v>368610.48</v>
      </c>
      <c r="L12" s="24">
        <v>124.926</v>
      </c>
      <c r="M12" s="24">
        <v>29.54</v>
      </c>
      <c r="N12" s="24">
        <v>617.07000000000005</v>
      </c>
      <c r="O12" s="25">
        <v>227459.12</v>
      </c>
      <c r="Q12" s="23" t="s">
        <v>114</v>
      </c>
      <c r="R12" s="24">
        <v>0</v>
      </c>
      <c r="S12" s="24">
        <v>0</v>
      </c>
      <c r="T12" s="25">
        <v>14610.75</v>
      </c>
      <c r="U12" s="25">
        <v>14610.75</v>
      </c>
      <c r="V12" s="25">
        <v>11550.75</v>
      </c>
      <c r="W12" s="24">
        <v>0</v>
      </c>
      <c r="X12" s="25">
        <f>T12-V12-W12</f>
        <v>3060</v>
      </c>
      <c r="Y12" s="25">
        <v>1852783.25</v>
      </c>
      <c r="Z12" s="25">
        <v>230334.17</v>
      </c>
      <c r="AA12" s="24">
        <v>126.81</v>
      </c>
      <c r="AB12" s="24">
        <v>19.940999999999999</v>
      </c>
      <c r="AC12" s="24">
        <v>516.16</v>
      </c>
      <c r="AD12" s="25">
        <v>118889.22</v>
      </c>
    </row>
    <row r="13" spans="1:30" s="14" customFormat="1" ht="22.5" x14ac:dyDescent="0.25">
      <c r="A13" s="45"/>
      <c r="B13" s="201" t="s">
        <v>115</v>
      </c>
      <c r="C13" s="27">
        <v>851</v>
      </c>
      <c r="D13" s="28">
        <v>8717</v>
      </c>
      <c r="E13" s="191">
        <v>21433</v>
      </c>
      <c r="F13" s="191">
        <v>31001</v>
      </c>
      <c r="G13" s="28">
        <v>2574.6799999999998</v>
      </c>
      <c r="H13" s="27">
        <v>0</v>
      </c>
      <c r="I13" s="118">
        <f t="shared" ref="I13:I15" si="1">E13-G13-H13</f>
        <v>18858.32</v>
      </c>
      <c r="J13" s="28">
        <v>1469775</v>
      </c>
      <c r="K13" s="28">
        <v>217575.04000000001</v>
      </c>
      <c r="L13" s="27">
        <v>68.575000000000003</v>
      </c>
      <c r="M13" s="27">
        <v>84.506</v>
      </c>
      <c r="N13" s="27">
        <v>715.65</v>
      </c>
      <c r="O13" s="28">
        <v>155708.37</v>
      </c>
      <c r="Q13" s="26" t="s">
        <v>115</v>
      </c>
      <c r="R13" s="28">
        <v>1641</v>
      </c>
      <c r="S13" s="27">
        <v>0</v>
      </c>
      <c r="T13" s="28">
        <v>29507.77</v>
      </c>
      <c r="U13" s="28">
        <v>31148.77</v>
      </c>
      <c r="V13" s="28">
        <v>1837.84</v>
      </c>
      <c r="W13" s="27">
        <v>0</v>
      </c>
      <c r="X13" s="25">
        <f t="shared" ref="X13:X15" si="2">T13-V13-W13</f>
        <v>27669.93</v>
      </c>
      <c r="Y13" s="28">
        <v>2378937.36</v>
      </c>
      <c r="Z13" s="28">
        <v>137038.62</v>
      </c>
      <c r="AA13" s="27">
        <v>80.620999999999995</v>
      </c>
      <c r="AB13" s="27">
        <v>74.564999999999998</v>
      </c>
      <c r="AC13" s="27">
        <v>497.2</v>
      </c>
      <c r="AD13" s="28">
        <v>68135.13</v>
      </c>
    </row>
    <row r="14" spans="1:30" ht="22.5" x14ac:dyDescent="0.25">
      <c r="A14" s="45"/>
      <c r="B14" s="152" t="s">
        <v>116</v>
      </c>
      <c r="C14" s="24">
        <v>0</v>
      </c>
      <c r="D14" s="24">
        <v>62</v>
      </c>
      <c r="E14" s="25">
        <v>16941</v>
      </c>
      <c r="F14" s="25">
        <v>17003</v>
      </c>
      <c r="G14" s="25">
        <v>5775</v>
      </c>
      <c r="H14" s="24">
        <v>0</v>
      </c>
      <c r="I14" s="25">
        <f t="shared" si="1"/>
        <v>11166</v>
      </c>
      <c r="J14" s="25">
        <v>14527.17</v>
      </c>
      <c r="K14" s="25">
        <v>2775.4</v>
      </c>
      <c r="L14" s="24">
        <v>0.85799999999999998</v>
      </c>
      <c r="M14" s="24">
        <v>0.48099999999999998</v>
      </c>
      <c r="N14" s="25">
        <v>5384.96</v>
      </c>
      <c r="O14" s="25">
        <v>14945.42</v>
      </c>
      <c r="Q14" s="23" t="s">
        <v>116</v>
      </c>
      <c r="R14" s="24">
        <v>36</v>
      </c>
      <c r="S14" s="24">
        <v>165</v>
      </c>
      <c r="T14" s="25">
        <v>16901</v>
      </c>
      <c r="U14" s="25">
        <v>17102</v>
      </c>
      <c r="V14" s="24">
        <v>0</v>
      </c>
      <c r="W14" s="24">
        <v>0</v>
      </c>
      <c r="X14" s="25">
        <f t="shared" si="2"/>
        <v>16901</v>
      </c>
      <c r="Y14" s="25">
        <v>9978.9</v>
      </c>
      <c r="Z14" s="24">
        <v>0</v>
      </c>
      <c r="AA14" s="24">
        <v>0.59</v>
      </c>
      <c r="AB14" s="24">
        <v>0</v>
      </c>
      <c r="AC14" s="24">
        <v>0</v>
      </c>
      <c r="AD14" s="24">
        <v>0</v>
      </c>
    </row>
    <row r="15" spans="1:30" s="14" customFormat="1" ht="33.75" x14ac:dyDescent="0.25">
      <c r="A15" s="46"/>
      <c r="B15" s="201" t="s">
        <v>117</v>
      </c>
      <c r="C15" s="28">
        <v>6893</v>
      </c>
      <c r="D15" s="28">
        <v>11156</v>
      </c>
      <c r="E15" s="28">
        <v>53397</v>
      </c>
      <c r="F15" s="28">
        <v>71446</v>
      </c>
      <c r="G15" s="28">
        <v>9341</v>
      </c>
      <c r="H15" s="27">
        <v>0</v>
      </c>
      <c r="I15" s="118">
        <f t="shared" si="1"/>
        <v>44056</v>
      </c>
      <c r="J15" s="28">
        <v>2397651.12</v>
      </c>
      <c r="K15" s="28">
        <v>450495.2</v>
      </c>
      <c r="L15" s="27">
        <v>44.902000000000001</v>
      </c>
      <c r="M15" s="27">
        <v>48.228000000000002</v>
      </c>
      <c r="N15" s="27">
        <v>782.28</v>
      </c>
      <c r="O15" s="28">
        <v>352413.47</v>
      </c>
      <c r="Q15" s="26" t="s">
        <v>117</v>
      </c>
      <c r="R15" s="28">
        <v>3274</v>
      </c>
      <c r="S15" s="27">
        <v>0</v>
      </c>
      <c r="T15" s="28">
        <v>63743</v>
      </c>
      <c r="U15" s="28">
        <v>67017</v>
      </c>
      <c r="V15" s="28">
        <v>4769</v>
      </c>
      <c r="W15" s="27">
        <v>0</v>
      </c>
      <c r="X15" s="25">
        <f t="shared" si="2"/>
        <v>58974</v>
      </c>
      <c r="Y15" s="28">
        <v>3141694</v>
      </c>
      <c r="Z15" s="28">
        <v>241958.5</v>
      </c>
      <c r="AA15" s="27">
        <v>49.286999999999999</v>
      </c>
      <c r="AB15" s="27">
        <v>50.735999999999997</v>
      </c>
      <c r="AC15" s="27">
        <v>565.16999999999996</v>
      </c>
      <c r="AD15" s="28">
        <v>136747.82</v>
      </c>
    </row>
    <row r="16" spans="1:30" x14ac:dyDescent="0.25">
      <c r="B16" s="114" t="s">
        <v>55</v>
      </c>
      <c r="C16" s="115">
        <f>SUM(C12:C15)</f>
        <v>7744</v>
      </c>
      <c r="D16" s="115">
        <f t="shared" ref="D16:O16" si="3">SUM(D12:D15)</f>
        <v>19935</v>
      </c>
      <c r="E16" s="189">
        <f t="shared" si="3"/>
        <v>106959.5</v>
      </c>
      <c r="F16" s="189">
        <f t="shared" si="3"/>
        <v>134638.5</v>
      </c>
      <c r="G16" s="189">
        <f t="shared" si="3"/>
        <v>30169.18</v>
      </c>
      <c r="H16" s="115">
        <f t="shared" si="3"/>
        <v>0</v>
      </c>
      <c r="I16" s="115">
        <f t="shared" si="3"/>
        <v>76790.320000000007</v>
      </c>
      <c r="J16" s="189">
        <f t="shared" si="3"/>
        <v>5779385.29</v>
      </c>
      <c r="K16" s="189">
        <f t="shared" si="3"/>
        <v>1039456.1200000001</v>
      </c>
      <c r="L16" s="189"/>
      <c r="M16" s="189"/>
      <c r="N16" s="189">
        <f t="shared" si="3"/>
        <v>7499.96</v>
      </c>
      <c r="O16" s="189">
        <f t="shared" si="3"/>
        <v>750526.37999999989</v>
      </c>
      <c r="Q16" s="114" t="s">
        <v>55</v>
      </c>
      <c r="R16" s="115">
        <f>SUM(R12:R15)</f>
        <v>4951</v>
      </c>
      <c r="S16" s="115">
        <f t="shared" ref="S16:AD16" si="4">SUM(S12:S15)</f>
        <v>165</v>
      </c>
      <c r="T16" s="115">
        <f t="shared" si="4"/>
        <v>124762.52</v>
      </c>
      <c r="U16" s="115">
        <f t="shared" si="4"/>
        <v>129878.52</v>
      </c>
      <c r="V16" s="115">
        <f t="shared" si="4"/>
        <v>18157.59</v>
      </c>
      <c r="W16" s="115">
        <f t="shared" si="4"/>
        <v>0</v>
      </c>
      <c r="X16" s="115">
        <f t="shared" si="4"/>
        <v>106604.93</v>
      </c>
      <c r="Y16" s="115">
        <f t="shared" si="4"/>
        <v>7383393.5099999998</v>
      </c>
      <c r="Z16" s="115">
        <f t="shared" si="4"/>
        <v>609331.29</v>
      </c>
      <c r="AA16" s="115">
        <v>0</v>
      </c>
      <c r="AB16" s="115">
        <v>0</v>
      </c>
      <c r="AC16" s="115">
        <v>0</v>
      </c>
      <c r="AD16" s="115">
        <f t="shared" si="4"/>
        <v>323772.17000000004</v>
      </c>
    </row>
    <row r="17" spans="2:15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47"/>
      <c r="L17" s="48"/>
      <c r="M17" s="49"/>
      <c r="N17" s="49"/>
    </row>
    <row r="18" spans="2:15" ht="15.75" customHeight="1" x14ac:dyDescent="0.25">
      <c r="B18" s="232" t="s">
        <v>143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4"/>
    </row>
    <row r="19" spans="2:15" ht="45" x14ac:dyDescent="0.25">
      <c r="B19" s="113" t="s">
        <v>3</v>
      </c>
      <c r="C19" s="113" t="s">
        <v>81</v>
      </c>
      <c r="D19" s="113" t="s">
        <v>82</v>
      </c>
      <c r="E19" s="113" t="s">
        <v>83</v>
      </c>
      <c r="F19" s="113" t="s">
        <v>84</v>
      </c>
      <c r="G19" s="113" t="s">
        <v>145</v>
      </c>
      <c r="H19" s="113" t="s">
        <v>4</v>
      </c>
      <c r="I19" s="37" t="s">
        <v>151</v>
      </c>
      <c r="J19" s="113" t="s">
        <v>146</v>
      </c>
      <c r="K19" s="113" t="s">
        <v>147</v>
      </c>
      <c r="L19" s="113" t="s">
        <v>148</v>
      </c>
      <c r="M19" s="113" t="s">
        <v>149</v>
      </c>
      <c r="N19" s="113" t="s">
        <v>5</v>
      </c>
      <c r="O19" s="113" t="s">
        <v>6</v>
      </c>
    </row>
    <row r="20" spans="2:15" x14ac:dyDescent="0.25">
      <c r="B20" s="23" t="s">
        <v>85</v>
      </c>
      <c r="C20" s="24">
        <v>0</v>
      </c>
      <c r="D20" s="24">
        <v>0</v>
      </c>
      <c r="E20" s="24">
        <v>16</v>
      </c>
      <c r="F20" s="24">
        <v>16</v>
      </c>
      <c r="G20" s="24">
        <v>16</v>
      </c>
      <c r="H20" s="24">
        <v>0</v>
      </c>
      <c r="I20" s="119">
        <f t="shared" ref="I20:I40" si="5">E20-G20-H20</f>
        <v>0</v>
      </c>
      <c r="J20" s="24">
        <v>143.5</v>
      </c>
      <c r="K20" s="24">
        <v>133.5</v>
      </c>
      <c r="L20" s="24">
        <v>8.9689999999999994</v>
      </c>
      <c r="M20" s="24">
        <v>8.3439999999999994</v>
      </c>
      <c r="N20" s="25">
        <v>10549.81</v>
      </c>
      <c r="O20" s="25">
        <v>1408.4</v>
      </c>
    </row>
    <row r="21" spans="2:15" s="14" customFormat="1" x14ac:dyDescent="0.25">
      <c r="B21" s="26" t="s">
        <v>86</v>
      </c>
      <c r="C21" s="27">
        <v>0</v>
      </c>
      <c r="D21" s="27">
        <v>0</v>
      </c>
      <c r="E21" s="27">
        <v>33</v>
      </c>
      <c r="F21" s="27">
        <v>33</v>
      </c>
      <c r="G21" s="27">
        <v>33</v>
      </c>
      <c r="H21" s="27">
        <v>0</v>
      </c>
      <c r="I21" s="118">
        <f t="shared" si="5"/>
        <v>0</v>
      </c>
      <c r="J21" s="27">
        <v>160.4</v>
      </c>
      <c r="K21" s="27">
        <v>159.53</v>
      </c>
      <c r="L21" s="27">
        <v>4.8609999999999998</v>
      </c>
      <c r="M21" s="27">
        <v>4.8339999999999996</v>
      </c>
      <c r="N21" s="28">
        <v>9850.58</v>
      </c>
      <c r="O21" s="28">
        <v>1571.46</v>
      </c>
    </row>
    <row r="22" spans="2:15" x14ac:dyDescent="0.25">
      <c r="B22" s="23" t="s">
        <v>87</v>
      </c>
      <c r="C22" s="24">
        <v>0</v>
      </c>
      <c r="D22" s="24">
        <v>0</v>
      </c>
      <c r="E22" s="24">
        <v>80</v>
      </c>
      <c r="F22" s="24">
        <v>80</v>
      </c>
      <c r="G22" s="24">
        <v>80</v>
      </c>
      <c r="H22" s="24">
        <v>0</v>
      </c>
      <c r="I22" s="119">
        <f t="shared" si="5"/>
        <v>0</v>
      </c>
      <c r="J22" s="24">
        <v>320</v>
      </c>
      <c r="K22" s="24">
        <v>80</v>
      </c>
      <c r="L22" s="24">
        <v>4</v>
      </c>
      <c r="M22" s="24">
        <v>1</v>
      </c>
      <c r="N22" s="25">
        <v>99000</v>
      </c>
      <c r="O22" s="25">
        <v>7920</v>
      </c>
    </row>
    <row r="23" spans="2:15" s="14" customFormat="1" x14ac:dyDescent="0.25">
      <c r="B23" s="26" t="s">
        <v>88</v>
      </c>
      <c r="C23" s="27">
        <v>0</v>
      </c>
      <c r="D23" s="27">
        <v>0</v>
      </c>
      <c r="E23" s="27">
        <v>9</v>
      </c>
      <c r="F23" s="27">
        <v>9</v>
      </c>
      <c r="G23" s="27">
        <v>9</v>
      </c>
      <c r="H23" s="27">
        <v>0</v>
      </c>
      <c r="I23" s="118">
        <f t="shared" si="5"/>
        <v>0</v>
      </c>
      <c r="J23" s="27">
        <v>60.3</v>
      </c>
      <c r="K23" s="27">
        <v>60.3</v>
      </c>
      <c r="L23" s="27">
        <v>6.7</v>
      </c>
      <c r="M23" s="27">
        <v>6.7</v>
      </c>
      <c r="N23" s="28">
        <v>7970.15</v>
      </c>
      <c r="O23" s="27">
        <v>480.6</v>
      </c>
    </row>
    <row r="24" spans="2:15" x14ac:dyDescent="0.25">
      <c r="B24" s="23" t="s">
        <v>89</v>
      </c>
      <c r="C24" s="24">
        <v>0</v>
      </c>
      <c r="D24" s="24">
        <v>0</v>
      </c>
      <c r="E24" s="24">
        <v>4</v>
      </c>
      <c r="F24" s="24">
        <v>4</v>
      </c>
      <c r="G24" s="24">
        <v>4</v>
      </c>
      <c r="H24" s="24">
        <v>0</v>
      </c>
      <c r="I24" s="119">
        <f t="shared" si="5"/>
        <v>0</v>
      </c>
      <c r="J24" s="24">
        <v>54</v>
      </c>
      <c r="K24" s="24">
        <v>88</v>
      </c>
      <c r="L24" s="24">
        <v>13.5</v>
      </c>
      <c r="M24" s="24">
        <v>22</v>
      </c>
      <c r="N24" s="25">
        <v>7851.77</v>
      </c>
      <c r="O24" s="24">
        <v>690.96</v>
      </c>
    </row>
    <row r="25" spans="2:15" s="14" customFormat="1" x14ac:dyDescent="0.25">
      <c r="B25" s="26" t="s">
        <v>90</v>
      </c>
      <c r="C25" s="27">
        <v>0</v>
      </c>
      <c r="D25" s="27">
        <v>0</v>
      </c>
      <c r="E25" s="27">
        <v>10</v>
      </c>
      <c r="F25" s="27">
        <v>10</v>
      </c>
      <c r="G25" s="27">
        <v>10</v>
      </c>
      <c r="H25" s="27">
        <v>0</v>
      </c>
      <c r="I25" s="118">
        <f t="shared" si="5"/>
        <v>0</v>
      </c>
      <c r="J25" s="27">
        <v>38</v>
      </c>
      <c r="K25" s="27">
        <v>38</v>
      </c>
      <c r="L25" s="27">
        <v>3.8</v>
      </c>
      <c r="M25" s="27">
        <v>3.8</v>
      </c>
      <c r="N25" s="28">
        <v>7407.89</v>
      </c>
      <c r="O25" s="27">
        <v>281.5</v>
      </c>
    </row>
    <row r="26" spans="2:15" x14ac:dyDescent="0.25">
      <c r="B26" s="23" t="s">
        <v>91</v>
      </c>
      <c r="C26" s="24">
        <v>0</v>
      </c>
      <c r="D26" s="24">
        <v>350</v>
      </c>
      <c r="E26" s="25">
        <v>1280</v>
      </c>
      <c r="F26" s="25">
        <v>1630</v>
      </c>
      <c r="G26" s="25">
        <v>1280</v>
      </c>
      <c r="H26" s="24">
        <v>0</v>
      </c>
      <c r="I26" s="119">
        <f t="shared" si="5"/>
        <v>0</v>
      </c>
      <c r="J26" s="25">
        <v>36806.800000000003</v>
      </c>
      <c r="K26" s="25">
        <v>26703.8</v>
      </c>
      <c r="L26" s="24">
        <v>28.754999999999999</v>
      </c>
      <c r="M26" s="24">
        <v>20.861999999999998</v>
      </c>
      <c r="N26" s="25">
        <v>2595.4</v>
      </c>
      <c r="O26" s="25">
        <v>69307.13</v>
      </c>
    </row>
    <row r="27" spans="2:15" s="14" customFormat="1" x14ac:dyDescent="0.25">
      <c r="B27" s="26" t="s">
        <v>92</v>
      </c>
      <c r="C27" s="27">
        <v>0</v>
      </c>
      <c r="D27" s="27">
        <v>0</v>
      </c>
      <c r="E27" s="27">
        <v>238</v>
      </c>
      <c r="F27" s="27">
        <v>238</v>
      </c>
      <c r="G27" s="27">
        <v>238</v>
      </c>
      <c r="H27" s="27">
        <v>0</v>
      </c>
      <c r="I27" s="118">
        <f t="shared" si="5"/>
        <v>0</v>
      </c>
      <c r="J27" s="27">
        <v>994.35</v>
      </c>
      <c r="K27" s="27">
        <v>719.62</v>
      </c>
      <c r="L27" s="27">
        <v>4.1779999999999999</v>
      </c>
      <c r="M27" s="27">
        <v>3.024</v>
      </c>
      <c r="N27" s="28">
        <v>22103.51</v>
      </c>
      <c r="O27" s="28">
        <v>15906.13</v>
      </c>
    </row>
    <row r="28" spans="2:15" x14ac:dyDescent="0.25">
      <c r="B28" s="23" t="s">
        <v>93</v>
      </c>
      <c r="C28" s="24">
        <v>0</v>
      </c>
      <c r="D28" s="24">
        <v>0</v>
      </c>
      <c r="E28" s="24">
        <v>150</v>
      </c>
      <c r="F28" s="24">
        <v>150</v>
      </c>
      <c r="G28" s="24">
        <v>150</v>
      </c>
      <c r="H28" s="24">
        <v>0</v>
      </c>
      <c r="I28" s="119">
        <f t="shared" si="5"/>
        <v>0</v>
      </c>
      <c r="J28" s="25">
        <v>2085</v>
      </c>
      <c r="K28" s="25">
        <v>2025</v>
      </c>
      <c r="L28" s="24">
        <v>13.9</v>
      </c>
      <c r="M28" s="24">
        <v>13.5</v>
      </c>
      <c r="N28" s="25">
        <v>1232.3499999999999</v>
      </c>
      <c r="O28" s="25">
        <v>2495.5100000000002</v>
      </c>
    </row>
    <row r="29" spans="2:15" s="14" customFormat="1" x14ac:dyDescent="0.25">
      <c r="B29" s="26" t="s">
        <v>94</v>
      </c>
      <c r="C29" s="27">
        <v>0</v>
      </c>
      <c r="D29" s="27">
        <v>1</v>
      </c>
      <c r="E29" s="27">
        <v>21</v>
      </c>
      <c r="F29" s="27">
        <v>22</v>
      </c>
      <c r="G29" s="27">
        <v>21</v>
      </c>
      <c r="H29" s="27">
        <v>0</v>
      </c>
      <c r="I29" s="118">
        <f t="shared" si="5"/>
        <v>0</v>
      </c>
      <c r="J29" s="27">
        <v>184.8</v>
      </c>
      <c r="K29" s="27">
        <v>184.8</v>
      </c>
      <c r="L29" s="27">
        <v>8.8000000000000007</v>
      </c>
      <c r="M29" s="27">
        <v>8.8000000000000007</v>
      </c>
      <c r="N29" s="28">
        <v>8132.9</v>
      </c>
      <c r="O29" s="28">
        <v>1502.96</v>
      </c>
    </row>
    <row r="30" spans="2:15" x14ac:dyDescent="0.25">
      <c r="B30" s="23" t="s">
        <v>95</v>
      </c>
      <c r="C30" s="24">
        <v>0</v>
      </c>
      <c r="D30" s="24">
        <v>0</v>
      </c>
      <c r="E30" s="24">
        <v>15</v>
      </c>
      <c r="F30" s="24">
        <v>15</v>
      </c>
      <c r="G30" s="24">
        <v>15</v>
      </c>
      <c r="H30" s="24">
        <v>0</v>
      </c>
      <c r="I30" s="119">
        <f t="shared" si="5"/>
        <v>0</v>
      </c>
      <c r="J30" s="24">
        <v>114.6</v>
      </c>
      <c r="K30" s="24">
        <v>114.6</v>
      </c>
      <c r="L30" s="24">
        <v>7.64</v>
      </c>
      <c r="M30" s="24">
        <v>7.64</v>
      </c>
      <c r="N30" s="25">
        <v>8017.98</v>
      </c>
      <c r="O30" s="24">
        <v>918.86</v>
      </c>
    </row>
    <row r="31" spans="2:15" s="14" customFormat="1" x14ac:dyDescent="0.25">
      <c r="B31" s="26" t="s">
        <v>96</v>
      </c>
      <c r="C31" s="27">
        <v>23</v>
      </c>
      <c r="D31" s="27">
        <v>252</v>
      </c>
      <c r="E31" s="28">
        <v>6832.07</v>
      </c>
      <c r="F31" s="28">
        <v>7107.07</v>
      </c>
      <c r="G31" s="28">
        <v>6832.07</v>
      </c>
      <c r="H31" s="27">
        <v>0</v>
      </c>
      <c r="I31" s="118">
        <f t="shared" si="5"/>
        <v>0</v>
      </c>
      <c r="J31" s="28">
        <v>159681.54999999999</v>
      </c>
      <c r="K31" s="28">
        <v>132000.71</v>
      </c>
      <c r="L31" s="27">
        <v>23.372</v>
      </c>
      <c r="M31" s="27">
        <v>19.321000000000002</v>
      </c>
      <c r="N31" s="28">
        <v>5005.01</v>
      </c>
      <c r="O31" s="28">
        <v>660664.46</v>
      </c>
    </row>
    <row r="32" spans="2:15" x14ac:dyDescent="0.25">
      <c r="B32" s="23" t="s">
        <v>97</v>
      </c>
      <c r="C32" s="24">
        <v>0</v>
      </c>
      <c r="D32" s="24">
        <v>7</v>
      </c>
      <c r="E32" s="24">
        <v>65</v>
      </c>
      <c r="F32" s="24">
        <v>72</v>
      </c>
      <c r="G32" s="24">
        <v>65</v>
      </c>
      <c r="H32" s="24">
        <v>0</v>
      </c>
      <c r="I32" s="119">
        <f t="shared" si="5"/>
        <v>0</v>
      </c>
      <c r="J32" s="25">
        <v>1653.05</v>
      </c>
      <c r="K32" s="25">
        <v>1957</v>
      </c>
      <c r="L32" s="24">
        <v>25.431999999999999</v>
      </c>
      <c r="M32" s="24">
        <v>30.108000000000001</v>
      </c>
      <c r="N32" s="25">
        <v>1937.18</v>
      </c>
      <c r="O32" s="25">
        <v>3791.06</v>
      </c>
    </row>
    <row r="33" spans="2:15" s="14" customFormat="1" x14ac:dyDescent="0.25">
      <c r="B33" s="26" t="s">
        <v>98</v>
      </c>
      <c r="C33" s="27">
        <v>120</v>
      </c>
      <c r="D33" s="27">
        <v>188</v>
      </c>
      <c r="E33" s="27">
        <v>65</v>
      </c>
      <c r="F33" s="27">
        <v>373</v>
      </c>
      <c r="G33" s="27">
        <v>65</v>
      </c>
      <c r="H33" s="27">
        <v>0</v>
      </c>
      <c r="I33" s="118">
        <f t="shared" si="5"/>
        <v>0</v>
      </c>
      <c r="J33" s="27">
        <v>373</v>
      </c>
      <c r="K33" s="27">
        <v>362.5</v>
      </c>
      <c r="L33" s="27">
        <v>5.7380000000000004</v>
      </c>
      <c r="M33" s="27">
        <v>5.577</v>
      </c>
      <c r="N33" s="28">
        <v>30440</v>
      </c>
      <c r="O33" s="28">
        <v>11034.5</v>
      </c>
    </row>
    <row r="34" spans="2:15" x14ac:dyDescent="0.25">
      <c r="B34" s="23" t="s">
        <v>99</v>
      </c>
      <c r="C34" s="24">
        <v>0</v>
      </c>
      <c r="D34" s="24">
        <v>20</v>
      </c>
      <c r="E34" s="24">
        <v>65</v>
      </c>
      <c r="F34" s="24">
        <v>85</v>
      </c>
      <c r="G34" s="24">
        <v>65</v>
      </c>
      <c r="H34" s="24">
        <v>0</v>
      </c>
      <c r="I34" s="119">
        <f t="shared" si="5"/>
        <v>0</v>
      </c>
      <c r="J34" s="24">
        <v>325</v>
      </c>
      <c r="K34" s="24">
        <v>188</v>
      </c>
      <c r="L34" s="24">
        <v>5</v>
      </c>
      <c r="M34" s="24">
        <v>2.8919999999999999</v>
      </c>
      <c r="N34" s="25">
        <v>88718.09</v>
      </c>
      <c r="O34" s="25">
        <v>16679</v>
      </c>
    </row>
    <row r="35" spans="2:15" s="14" customFormat="1" x14ac:dyDescent="0.25">
      <c r="B35" s="26" t="s">
        <v>100</v>
      </c>
      <c r="C35" s="27">
        <v>0</v>
      </c>
      <c r="D35" s="27">
        <v>0</v>
      </c>
      <c r="E35" s="27">
        <v>65</v>
      </c>
      <c r="F35" s="27">
        <v>65</v>
      </c>
      <c r="G35" s="27">
        <v>65</v>
      </c>
      <c r="H35" s="27">
        <v>0</v>
      </c>
      <c r="I35" s="118">
        <f t="shared" si="5"/>
        <v>0</v>
      </c>
      <c r="J35" s="28">
        <v>5200</v>
      </c>
      <c r="K35" s="28">
        <v>4875</v>
      </c>
      <c r="L35" s="27">
        <v>80</v>
      </c>
      <c r="M35" s="27">
        <v>75</v>
      </c>
      <c r="N35" s="28">
        <v>4500</v>
      </c>
      <c r="O35" s="28">
        <v>21937.5</v>
      </c>
    </row>
    <row r="36" spans="2:15" x14ac:dyDescent="0.25">
      <c r="B36" s="23" t="s">
        <v>101</v>
      </c>
      <c r="C36" s="24">
        <v>0</v>
      </c>
      <c r="D36" s="24">
        <v>0</v>
      </c>
      <c r="E36" s="25">
        <v>29113</v>
      </c>
      <c r="F36" s="25">
        <v>29113</v>
      </c>
      <c r="G36" s="25">
        <v>29113</v>
      </c>
      <c r="H36" s="24">
        <v>0</v>
      </c>
      <c r="I36" s="119">
        <f t="shared" si="5"/>
        <v>0</v>
      </c>
      <c r="J36" s="25">
        <v>669047</v>
      </c>
      <c r="K36" s="25">
        <v>679006.45</v>
      </c>
      <c r="L36" s="24">
        <v>22.981000000000002</v>
      </c>
      <c r="M36" s="24">
        <v>23.323</v>
      </c>
      <c r="N36" s="24">
        <v>709.07</v>
      </c>
      <c r="O36" s="25">
        <v>481462.26</v>
      </c>
    </row>
    <row r="37" spans="2:15" s="14" customFormat="1" x14ac:dyDescent="0.25">
      <c r="B37" s="26" t="s">
        <v>102</v>
      </c>
      <c r="C37" s="27">
        <v>0</v>
      </c>
      <c r="D37" s="27">
        <v>10</v>
      </c>
      <c r="E37" s="27">
        <v>106</v>
      </c>
      <c r="F37" s="27">
        <v>116</v>
      </c>
      <c r="G37" s="27">
        <v>106</v>
      </c>
      <c r="H37" s="27">
        <v>0</v>
      </c>
      <c r="I37" s="118">
        <f t="shared" si="5"/>
        <v>0</v>
      </c>
      <c r="J37" s="28">
        <v>8569.2000000000007</v>
      </c>
      <c r="K37" s="28">
        <v>9475.2000000000007</v>
      </c>
      <c r="L37" s="27">
        <v>80.841999999999999</v>
      </c>
      <c r="M37" s="27">
        <v>89.388999999999996</v>
      </c>
      <c r="N37" s="27">
        <v>557.01</v>
      </c>
      <c r="O37" s="28">
        <v>5277.8</v>
      </c>
    </row>
    <row r="38" spans="2:15" x14ac:dyDescent="0.25">
      <c r="B38" s="23" t="s">
        <v>103</v>
      </c>
      <c r="C38" s="24">
        <v>0</v>
      </c>
      <c r="D38" s="24">
        <v>0</v>
      </c>
      <c r="E38" s="24">
        <v>85</v>
      </c>
      <c r="F38" s="24">
        <v>85</v>
      </c>
      <c r="G38" s="24">
        <v>85</v>
      </c>
      <c r="H38" s="24">
        <v>0</v>
      </c>
      <c r="I38" s="119">
        <f t="shared" si="5"/>
        <v>0</v>
      </c>
      <c r="J38" s="25">
        <v>3825</v>
      </c>
      <c r="K38" s="25">
        <v>1530</v>
      </c>
      <c r="L38" s="24">
        <v>45</v>
      </c>
      <c r="M38" s="24">
        <v>18</v>
      </c>
      <c r="N38" s="24">
        <v>372.5</v>
      </c>
      <c r="O38" s="24">
        <v>569.91999999999996</v>
      </c>
    </row>
    <row r="39" spans="2:15" s="14" customFormat="1" x14ac:dyDescent="0.25">
      <c r="B39" s="26" t="s">
        <v>104</v>
      </c>
      <c r="C39" s="27">
        <v>0</v>
      </c>
      <c r="D39" s="27">
        <v>8</v>
      </c>
      <c r="E39" s="27">
        <v>37</v>
      </c>
      <c r="F39" s="27">
        <v>45</v>
      </c>
      <c r="G39" s="27">
        <v>37</v>
      </c>
      <c r="H39" s="27">
        <v>0</v>
      </c>
      <c r="I39" s="118">
        <f t="shared" si="5"/>
        <v>0</v>
      </c>
      <c r="J39" s="27">
        <v>429</v>
      </c>
      <c r="K39" s="27">
        <v>408</v>
      </c>
      <c r="L39" s="27">
        <v>11.595000000000001</v>
      </c>
      <c r="M39" s="27">
        <v>11.026999999999999</v>
      </c>
      <c r="N39" s="28">
        <v>3948.99</v>
      </c>
      <c r="O39" s="28">
        <v>1611.19</v>
      </c>
    </row>
    <row r="40" spans="2:15" x14ac:dyDescent="0.25">
      <c r="B40" s="23" t="s">
        <v>105</v>
      </c>
      <c r="C40" s="24">
        <v>0</v>
      </c>
      <c r="D40" s="24">
        <v>18</v>
      </c>
      <c r="E40" s="24">
        <v>82</v>
      </c>
      <c r="F40" s="24">
        <v>100</v>
      </c>
      <c r="G40" s="24">
        <v>82</v>
      </c>
      <c r="H40" s="24">
        <v>0</v>
      </c>
      <c r="I40" s="119">
        <f t="shared" si="5"/>
        <v>0</v>
      </c>
      <c r="J40" s="24">
        <v>610.5</v>
      </c>
      <c r="K40" s="24">
        <v>604.5</v>
      </c>
      <c r="L40" s="24">
        <v>7.4450000000000003</v>
      </c>
      <c r="M40" s="24">
        <v>7.3719999999999999</v>
      </c>
      <c r="N40" s="25">
        <v>11826.88</v>
      </c>
      <c r="O40" s="25">
        <v>7149.35</v>
      </c>
    </row>
    <row r="41" spans="2:15" x14ac:dyDescent="0.25">
      <c r="B41" s="122" t="s">
        <v>55</v>
      </c>
      <c r="C41" s="124">
        <v>143</v>
      </c>
      <c r="D41" s="124">
        <v>854</v>
      </c>
      <c r="E41" s="123">
        <v>38371.07</v>
      </c>
      <c r="F41" s="123">
        <v>39368.07</v>
      </c>
      <c r="G41" s="123">
        <v>38371.07</v>
      </c>
      <c r="H41" s="124">
        <v>0</v>
      </c>
      <c r="I41" s="123">
        <f>SUM(I20:I40)</f>
        <v>0</v>
      </c>
      <c r="J41" s="123">
        <v>890675.05</v>
      </c>
      <c r="K41" s="123">
        <v>860714.51</v>
      </c>
      <c r="L41" s="124">
        <v>0</v>
      </c>
      <c r="M41" s="124">
        <v>0</v>
      </c>
      <c r="N41" s="124">
        <v>0</v>
      </c>
      <c r="O41" s="123">
        <v>1312660.54</v>
      </c>
    </row>
    <row r="42" spans="2:15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15" x14ac:dyDescent="0.25">
      <c r="B43" s="232" t="s">
        <v>144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121"/>
    </row>
    <row r="44" spans="2:15" ht="45" x14ac:dyDescent="0.25">
      <c r="B44" s="113" t="s">
        <v>3</v>
      </c>
      <c r="C44" s="113" t="s">
        <v>81</v>
      </c>
      <c r="D44" s="113" t="s">
        <v>82</v>
      </c>
      <c r="E44" s="113" t="s">
        <v>83</v>
      </c>
      <c r="F44" s="113" t="s">
        <v>84</v>
      </c>
      <c r="G44" s="113" t="s">
        <v>145</v>
      </c>
      <c r="H44" s="113" t="s">
        <v>4</v>
      </c>
      <c r="I44" s="37" t="s">
        <v>151</v>
      </c>
      <c r="J44" s="113" t="s">
        <v>146</v>
      </c>
      <c r="K44" s="113" t="s">
        <v>147</v>
      </c>
      <c r="L44" s="113" t="s">
        <v>148</v>
      </c>
      <c r="M44" s="113" t="s">
        <v>149</v>
      </c>
      <c r="N44" s="113" t="s">
        <v>5</v>
      </c>
      <c r="O44" s="113" t="s">
        <v>6</v>
      </c>
    </row>
    <row r="45" spans="2:15" x14ac:dyDescent="0.25">
      <c r="B45" s="23" t="s">
        <v>85</v>
      </c>
      <c r="C45" s="24">
        <v>0</v>
      </c>
      <c r="D45" s="24">
        <v>0</v>
      </c>
      <c r="E45" s="24">
        <v>13</v>
      </c>
      <c r="F45" s="24">
        <v>13</v>
      </c>
      <c r="G45" s="24">
        <v>13</v>
      </c>
      <c r="H45" s="24">
        <v>0</v>
      </c>
      <c r="I45" s="119">
        <f t="shared" ref="I45:I63" si="6">E45-G45-H45</f>
        <v>0</v>
      </c>
      <c r="J45" s="24">
        <v>40.299999999999997</v>
      </c>
      <c r="K45" s="24">
        <v>33.979999999999997</v>
      </c>
      <c r="L45" s="24">
        <v>3.1</v>
      </c>
      <c r="M45" s="24">
        <v>2.6139999999999999</v>
      </c>
      <c r="N45" s="25">
        <v>3911.7</v>
      </c>
      <c r="O45" s="24">
        <v>132.91999999999999</v>
      </c>
    </row>
    <row r="46" spans="2:15" s="14" customFormat="1" x14ac:dyDescent="0.25">
      <c r="B46" s="26" t="s">
        <v>106</v>
      </c>
      <c r="C46" s="27">
        <v>14.5</v>
      </c>
      <c r="D46" s="27">
        <v>0</v>
      </c>
      <c r="E46" s="28">
        <v>9577</v>
      </c>
      <c r="F46" s="28">
        <v>9591.5</v>
      </c>
      <c r="G46" s="28">
        <v>9577</v>
      </c>
      <c r="H46" s="27">
        <v>0</v>
      </c>
      <c r="I46" s="118">
        <f t="shared" si="6"/>
        <v>0</v>
      </c>
      <c r="J46" s="28">
        <v>233130.95</v>
      </c>
      <c r="K46" s="28">
        <v>221225.15</v>
      </c>
      <c r="L46" s="27">
        <v>24.343</v>
      </c>
      <c r="M46" s="27">
        <v>23.1</v>
      </c>
      <c r="N46" s="27">
        <v>445.43</v>
      </c>
      <c r="O46" s="28">
        <v>98539.49</v>
      </c>
    </row>
    <row r="47" spans="2:15" x14ac:dyDescent="0.25">
      <c r="B47" s="23" t="s">
        <v>86</v>
      </c>
      <c r="C47" s="24">
        <v>0</v>
      </c>
      <c r="D47" s="24">
        <v>0</v>
      </c>
      <c r="E47" s="24">
        <v>42</v>
      </c>
      <c r="F47" s="24">
        <v>42</v>
      </c>
      <c r="G47" s="24">
        <v>42</v>
      </c>
      <c r="H47" s="24">
        <v>0</v>
      </c>
      <c r="I47" s="119">
        <f t="shared" si="6"/>
        <v>0</v>
      </c>
      <c r="J47" s="24">
        <v>47.1</v>
      </c>
      <c r="K47" s="24">
        <v>40.85</v>
      </c>
      <c r="L47" s="24">
        <v>1.121</v>
      </c>
      <c r="M47" s="24">
        <v>0.97299999999999998</v>
      </c>
      <c r="N47" s="25">
        <v>3095.84</v>
      </c>
      <c r="O47" s="24">
        <v>126.47</v>
      </c>
    </row>
    <row r="48" spans="2:15" s="14" customFormat="1" x14ac:dyDescent="0.25">
      <c r="B48" s="26" t="s">
        <v>91</v>
      </c>
      <c r="C48" s="27">
        <v>0</v>
      </c>
      <c r="D48" s="27">
        <v>0</v>
      </c>
      <c r="E48" s="27">
        <v>15</v>
      </c>
      <c r="F48" s="27">
        <v>15</v>
      </c>
      <c r="G48" s="27">
        <v>15</v>
      </c>
      <c r="H48" s="27">
        <v>0</v>
      </c>
      <c r="I48" s="118">
        <f t="shared" si="6"/>
        <v>0</v>
      </c>
      <c r="J48" s="27">
        <v>70.5</v>
      </c>
      <c r="K48" s="27">
        <v>66</v>
      </c>
      <c r="L48" s="27">
        <v>4.7</v>
      </c>
      <c r="M48" s="27">
        <v>4.4000000000000004</v>
      </c>
      <c r="N48" s="28">
        <v>1227.2</v>
      </c>
      <c r="O48" s="27">
        <v>81</v>
      </c>
    </row>
    <row r="49" spans="2:16" x14ac:dyDescent="0.25">
      <c r="B49" s="23" t="s">
        <v>92</v>
      </c>
      <c r="C49" s="24">
        <v>0</v>
      </c>
      <c r="D49" s="24">
        <v>6.35</v>
      </c>
      <c r="E49" s="24">
        <v>488</v>
      </c>
      <c r="F49" s="24">
        <v>494.35</v>
      </c>
      <c r="G49" s="24">
        <v>488</v>
      </c>
      <c r="H49" s="24">
        <v>0</v>
      </c>
      <c r="I49" s="119">
        <f t="shared" si="6"/>
        <v>0</v>
      </c>
      <c r="J49" s="25">
        <v>1849.85</v>
      </c>
      <c r="K49" s="25">
        <v>1835.2</v>
      </c>
      <c r="L49" s="24">
        <v>3.7909999999999999</v>
      </c>
      <c r="M49" s="24">
        <v>3.7610000000000001</v>
      </c>
      <c r="N49" s="25">
        <v>20977.75</v>
      </c>
      <c r="O49" s="25">
        <v>38498.36</v>
      </c>
    </row>
    <row r="50" spans="2:16" s="14" customFormat="1" x14ac:dyDescent="0.25">
      <c r="B50" s="26" t="s">
        <v>107</v>
      </c>
      <c r="C50" s="27">
        <v>0</v>
      </c>
      <c r="D50" s="27">
        <v>4</v>
      </c>
      <c r="E50" s="27">
        <v>21</v>
      </c>
      <c r="F50" s="27">
        <v>25</v>
      </c>
      <c r="G50" s="27">
        <v>21</v>
      </c>
      <c r="H50" s="27">
        <v>0</v>
      </c>
      <c r="I50" s="118">
        <f t="shared" si="6"/>
        <v>0</v>
      </c>
      <c r="J50" s="27">
        <v>347</v>
      </c>
      <c r="K50" s="27">
        <v>354</v>
      </c>
      <c r="L50" s="27">
        <v>16.524000000000001</v>
      </c>
      <c r="M50" s="27">
        <v>16.856999999999999</v>
      </c>
      <c r="N50" s="28">
        <v>1270.76</v>
      </c>
      <c r="O50" s="27">
        <v>449.85</v>
      </c>
    </row>
    <row r="51" spans="2:16" x14ac:dyDescent="0.25">
      <c r="B51" s="23" t="s">
        <v>93</v>
      </c>
      <c r="C51" s="24">
        <v>0</v>
      </c>
      <c r="D51" s="24">
        <v>3</v>
      </c>
      <c r="E51" s="25">
        <v>2206</v>
      </c>
      <c r="F51" s="25">
        <v>2209</v>
      </c>
      <c r="G51" s="25">
        <v>2206</v>
      </c>
      <c r="H51" s="24">
        <v>0</v>
      </c>
      <c r="I51" s="119">
        <f t="shared" si="6"/>
        <v>0</v>
      </c>
      <c r="J51" s="25">
        <v>20569.099999999999</v>
      </c>
      <c r="K51" s="25">
        <v>19741.2</v>
      </c>
      <c r="L51" s="24">
        <v>9.3239999999999998</v>
      </c>
      <c r="M51" s="24">
        <v>8.9489999999999998</v>
      </c>
      <c r="N51" s="25">
        <v>1228.17</v>
      </c>
      <c r="O51" s="25">
        <v>24245.51</v>
      </c>
    </row>
    <row r="52" spans="2:16" s="14" customFormat="1" x14ac:dyDescent="0.25">
      <c r="B52" s="26" t="s">
        <v>108</v>
      </c>
      <c r="C52" s="27">
        <v>0</v>
      </c>
      <c r="D52" s="27">
        <v>0</v>
      </c>
      <c r="E52" s="27">
        <v>125</v>
      </c>
      <c r="F52" s="27">
        <v>125</v>
      </c>
      <c r="G52" s="27">
        <v>125</v>
      </c>
      <c r="H52" s="27">
        <v>0</v>
      </c>
      <c r="I52" s="118">
        <f t="shared" si="6"/>
        <v>0</v>
      </c>
      <c r="J52" s="28">
        <v>1150</v>
      </c>
      <c r="K52" s="27">
        <v>775</v>
      </c>
      <c r="L52" s="27">
        <v>9.1999999999999993</v>
      </c>
      <c r="M52" s="27">
        <v>6.2</v>
      </c>
      <c r="N52" s="28">
        <v>1022.56</v>
      </c>
      <c r="O52" s="27">
        <v>792.48</v>
      </c>
    </row>
    <row r="53" spans="2:16" x14ac:dyDescent="0.25">
      <c r="B53" s="23" t="s">
        <v>96</v>
      </c>
      <c r="C53" s="24">
        <v>0</v>
      </c>
      <c r="D53" s="24">
        <v>21.5</v>
      </c>
      <c r="E53" s="25">
        <v>24646</v>
      </c>
      <c r="F53" s="25">
        <v>24667.5</v>
      </c>
      <c r="G53" s="25">
        <v>24646</v>
      </c>
      <c r="H53" s="24">
        <v>0</v>
      </c>
      <c r="I53" s="119">
        <f t="shared" si="6"/>
        <v>0</v>
      </c>
      <c r="J53" s="25">
        <v>211267.68</v>
      </c>
      <c r="K53" s="25">
        <v>214968.8</v>
      </c>
      <c r="L53" s="24">
        <v>8.5719999999999992</v>
      </c>
      <c r="M53" s="24">
        <v>8.7219999999999995</v>
      </c>
      <c r="N53" s="24">
        <v>892.79</v>
      </c>
      <c r="O53" s="25">
        <v>191920.96</v>
      </c>
    </row>
    <row r="54" spans="2:16" s="14" customFormat="1" x14ac:dyDescent="0.25">
      <c r="B54" s="26" t="s">
        <v>97</v>
      </c>
      <c r="C54" s="27">
        <v>0.5</v>
      </c>
      <c r="D54" s="27">
        <v>0</v>
      </c>
      <c r="E54" s="27">
        <v>235.5</v>
      </c>
      <c r="F54" s="27">
        <v>236</v>
      </c>
      <c r="G54" s="27">
        <v>235.5</v>
      </c>
      <c r="H54" s="27">
        <v>0</v>
      </c>
      <c r="I54" s="118">
        <f t="shared" si="6"/>
        <v>0</v>
      </c>
      <c r="J54" s="28">
        <v>1187.95</v>
      </c>
      <c r="K54" s="28">
        <v>1094.07</v>
      </c>
      <c r="L54" s="27">
        <v>5.0439999999999996</v>
      </c>
      <c r="M54" s="27">
        <v>4.6459999999999999</v>
      </c>
      <c r="N54" s="28">
        <v>1655.4</v>
      </c>
      <c r="O54" s="28">
        <v>1811.13</v>
      </c>
    </row>
    <row r="55" spans="2:16" x14ac:dyDescent="0.25">
      <c r="B55" s="23" t="s">
        <v>98</v>
      </c>
      <c r="C55" s="24">
        <v>0</v>
      </c>
      <c r="D55" s="24">
        <v>0</v>
      </c>
      <c r="E55" s="24">
        <v>11</v>
      </c>
      <c r="F55" s="24">
        <v>11</v>
      </c>
      <c r="G55" s="24">
        <v>11</v>
      </c>
      <c r="H55" s="24">
        <v>0</v>
      </c>
      <c r="I55" s="119">
        <f t="shared" si="6"/>
        <v>0</v>
      </c>
      <c r="J55" s="24">
        <v>13.2</v>
      </c>
      <c r="K55" s="24">
        <v>9.9499999999999993</v>
      </c>
      <c r="L55" s="24">
        <v>1.2</v>
      </c>
      <c r="M55" s="24">
        <v>0.90500000000000003</v>
      </c>
      <c r="N55" s="25">
        <v>46547.74</v>
      </c>
      <c r="O55" s="24">
        <v>463.15</v>
      </c>
    </row>
    <row r="56" spans="2:16" s="14" customFormat="1" x14ac:dyDescent="0.25">
      <c r="B56" s="26" t="s">
        <v>109</v>
      </c>
      <c r="C56" s="27">
        <v>0</v>
      </c>
      <c r="D56" s="27">
        <v>0</v>
      </c>
      <c r="E56" s="27">
        <v>740</v>
      </c>
      <c r="F56" s="27">
        <v>740</v>
      </c>
      <c r="G56" s="27">
        <v>740</v>
      </c>
      <c r="H56" s="27">
        <v>0</v>
      </c>
      <c r="I56" s="118">
        <f t="shared" si="6"/>
        <v>0</v>
      </c>
      <c r="J56" s="28">
        <v>587920</v>
      </c>
      <c r="K56" s="28">
        <v>621940</v>
      </c>
      <c r="L56" s="27">
        <v>794.48599999999999</v>
      </c>
      <c r="M56" s="27">
        <v>840.45899999999995</v>
      </c>
      <c r="N56" s="27">
        <v>10.130000000000001</v>
      </c>
      <c r="O56" s="28">
        <v>6302.73</v>
      </c>
    </row>
    <row r="57" spans="2:16" x14ac:dyDescent="0.25">
      <c r="B57" s="23" t="s">
        <v>100</v>
      </c>
      <c r="C57" s="24">
        <v>0</v>
      </c>
      <c r="D57" s="24">
        <v>0</v>
      </c>
      <c r="E57" s="24">
        <v>78</v>
      </c>
      <c r="F57" s="24">
        <v>78</v>
      </c>
      <c r="G57" s="24">
        <v>78</v>
      </c>
      <c r="H57" s="24">
        <v>0</v>
      </c>
      <c r="I57" s="119">
        <f t="shared" si="6"/>
        <v>0</v>
      </c>
      <c r="J57" s="25">
        <v>1881</v>
      </c>
      <c r="K57" s="25">
        <v>1883.4</v>
      </c>
      <c r="L57" s="24">
        <v>24.114999999999998</v>
      </c>
      <c r="M57" s="24">
        <v>24.146000000000001</v>
      </c>
      <c r="N57" s="25">
        <v>4531.1400000000003</v>
      </c>
      <c r="O57" s="25">
        <v>8533.9500000000007</v>
      </c>
    </row>
    <row r="58" spans="2:16" s="14" customFormat="1" ht="15.75" customHeight="1" x14ac:dyDescent="0.25">
      <c r="B58" s="26" t="s">
        <v>101</v>
      </c>
      <c r="C58" s="27">
        <v>0</v>
      </c>
      <c r="D58" s="27">
        <v>0</v>
      </c>
      <c r="E58" s="28">
        <v>112677.5</v>
      </c>
      <c r="F58" s="28">
        <v>112677.5</v>
      </c>
      <c r="G58" s="28">
        <v>112677.5</v>
      </c>
      <c r="H58" s="27">
        <v>0</v>
      </c>
      <c r="I58" s="118">
        <f t="shared" si="6"/>
        <v>0</v>
      </c>
      <c r="J58" s="28">
        <v>1782089.75</v>
      </c>
      <c r="K58" s="28">
        <v>1448280.3</v>
      </c>
      <c r="L58" s="27">
        <v>15.816000000000001</v>
      </c>
      <c r="M58" s="27">
        <v>12.853</v>
      </c>
      <c r="N58" s="27">
        <v>663.13</v>
      </c>
      <c r="O58" s="28">
        <v>960402.45</v>
      </c>
    </row>
    <row r="59" spans="2:16" x14ac:dyDescent="0.25">
      <c r="B59" s="23" t="s">
        <v>110</v>
      </c>
      <c r="C59" s="24">
        <v>102</v>
      </c>
      <c r="D59" s="24">
        <v>0</v>
      </c>
      <c r="E59" s="25">
        <v>1119</v>
      </c>
      <c r="F59" s="25">
        <v>1221</v>
      </c>
      <c r="G59" s="25">
        <v>1119</v>
      </c>
      <c r="H59" s="24">
        <v>0</v>
      </c>
      <c r="I59" s="119">
        <f t="shared" si="6"/>
        <v>0</v>
      </c>
      <c r="J59" s="25">
        <v>55854.5</v>
      </c>
      <c r="K59" s="25">
        <v>51297.5</v>
      </c>
      <c r="L59" s="24">
        <v>49.914999999999999</v>
      </c>
      <c r="M59" s="24">
        <v>45.841999999999999</v>
      </c>
      <c r="N59" s="24">
        <v>574.86</v>
      </c>
      <c r="O59" s="25">
        <v>29488.94</v>
      </c>
    </row>
    <row r="60" spans="2:16" s="14" customFormat="1" x14ac:dyDescent="0.25">
      <c r="B60" s="26" t="s">
        <v>111</v>
      </c>
      <c r="C60" s="27">
        <v>0</v>
      </c>
      <c r="D60" s="27">
        <v>0</v>
      </c>
      <c r="E60" s="27">
        <v>8</v>
      </c>
      <c r="F60" s="27">
        <v>8</v>
      </c>
      <c r="G60" s="27">
        <v>0.5</v>
      </c>
      <c r="H60" s="120">
        <v>7.5</v>
      </c>
      <c r="I60" s="118">
        <f t="shared" si="6"/>
        <v>0</v>
      </c>
      <c r="J60" s="27">
        <v>64.8</v>
      </c>
      <c r="K60" s="27">
        <v>3.9</v>
      </c>
      <c r="L60" s="27">
        <v>8.1</v>
      </c>
      <c r="M60" s="27">
        <v>7.8</v>
      </c>
      <c r="N60" s="27">
        <v>980</v>
      </c>
      <c r="O60" s="27">
        <v>3.82</v>
      </c>
    </row>
    <row r="61" spans="2:16" x14ac:dyDescent="0.25">
      <c r="B61" s="23" t="s">
        <v>104</v>
      </c>
      <c r="C61" s="24">
        <v>108</v>
      </c>
      <c r="D61" s="25">
        <v>1100</v>
      </c>
      <c r="E61" s="25">
        <v>1795</v>
      </c>
      <c r="F61" s="25">
        <v>3003</v>
      </c>
      <c r="G61" s="25">
        <v>1795</v>
      </c>
      <c r="H61" s="24">
        <v>0</v>
      </c>
      <c r="I61" s="119">
        <f t="shared" si="6"/>
        <v>0</v>
      </c>
      <c r="J61" s="25">
        <v>14861.95</v>
      </c>
      <c r="K61" s="25">
        <v>14727.49</v>
      </c>
      <c r="L61" s="24">
        <v>8.2799999999999994</v>
      </c>
      <c r="M61" s="24">
        <v>8.2050000000000001</v>
      </c>
      <c r="N61" s="25">
        <v>2894.35</v>
      </c>
      <c r="O61" s="25">
        <v>42626.46</v>
      </c>
      <c r="P61" s="14"/>
    </row>
    <row r="62" spans="2:16" s="14" customFormat="1" x14ac:dyDescent="0.25">
      <c r="B62" s="26" t="s">
        <v>112</v>
      </c>
      <c r="C62" s="27">
        <v>0</v>
      </c>
      <c r="D62" s="27">
        <v>0</v>
      </c>
      <c r="E62" s="27">
        <v>25</v>
      </c>
      <c r="F62" s="27">
        <v>25</v>
      </c>
      <c r="G62" s="27">
        <v>25</v>
      </c>
      <c r="H62" s="27">
        <v>0</v>
      </c>
      <c r="I62" s="118">
        <f t="shared" si="6"/>
        <v>0</v>
      </c>
      <c r="J62" s="27">
        <v>8.75</v>
      </c>
      <c r="K62" s="27">
        <v>8.75</v>
      </c>
      <c r="L62" s="27">
        <v>0.35</v>
      </c>
      <c r="M62" s="27">
        <v>0.35</v>
      </c>
      <c r="N62" s="28">
        <v>85000</v>
      </c>
      <c r="O62" s="27">
        <v>743.75</v>
      </c>
    </row>
    <row r="63" spans="2:16" x14ac:dyDescent="0.25">
      <c r="B63" s="23" t="s">
        <v>113</v>
      </c>
      <c r="C63" s="24">
        <v>0</v>
      </c>
      <c r="D63" s="24">
        <v>1</v>
      </c>
      <c r="E63" s="25">
        <v>1735</v>
      </c>
      <c r="F63" s="25">
        <v>1736</v>
      </c>
      <c r="G63" s="25">
        <v>1735</v>
      </c>
      <c r="H63" s="24">
        <v>0</v>
      </c>
      <c r="I63" s="119">
        <f t="shared" si="6"/>
        <v>0</v>
      </c>
      <c r="J63" s="25">
        <v>40211.15</v>
      </c>
      <c r="K63" s="25">
        <v>40196.400000000001</v>
      </c>
      <c r="L63" s="24">
        <v>23.175999999999998</v>
      </c>
      <c r="M63" s="24">
        <v>23.167999999999999</v>
      </c>
      <c r="N63" s="24">
        <v>474.54</v>
      </c>
      <c r="O63" s="25">
        <v>19074.86</v>
      </c>
    </row>
    <row r="64" spans="2:16" s="14" customFormat="1" x14ac:dyDescent="0.25">
      <c r="B64" s="122" t="s">
        <v>55</v>
      </c>
      <c r="C64" s="124">
        <v>225</v>
      </c>
      <c r="D64" s="123">
        <v>1135.8499999999999</v>
      </c>
      <c r="E64" s="123">
        <v>155557</v>
      </c>
      <c r="F64" s="123">
        <v>156917.85</v>
      </c>
      <c r="G64" s="123">
        <v>155549.5</v>
      </c>
      <c r="H64" s="124">
        <v>7.5</v>
      </c>
      <c r="I64" s="123">
        <f>SUM(I45:I63)</f>
        <v>0</v>
      </c>
      <c r="J64" s="123">
        <f t="shared" ref="J64:K64" si="7">SUM(J45:J63)</f>
        <v>2952565.53</v>
      </c>
      <c r="K64" s="123">
        <f t="shared" si="7"/>
        <v>2638481.9400000004</v>
      </c>
      <c r="L64" s="124">
        <v>0</v>
      </c>
      <c r="M64" s="124">
        <v>0</v>
      </c>
      <c r="N64" s="124">
        <v>0</v>
      </c>
      <c r="O64" s="123">
        <v>1424238.28</v>
      </c>
    </row>
    <row r="65" spans="2:14" x14ac:dyDescent="0.25">
      <c r="B65" s="220"/>
      <c r="C65" s="220"/>
      <c r="D65" s="220"/>
      <c r="E65" s="220"/>
      <c r="F65" s="220"/>
      <c r="G65" s="220"/>
      <c r="H65" s="220"/>
      <c r="I65" s="220"/>
      <c r="J65" s="52"/>
      <c r="K65" s="52"/>
      <c r="L65" s="52"/>
      <c r="M65" s="52"/>
      <c r="N65" s="5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52"/>
      <c r="K66" s="52"/>
      <c r="L66" s="52"/>
      <c r="M66" s="52"/>
      <c r="N66" s="52"/>
    </row>
  </sheetData>
  <mergeCells count="10">
    <mergeCell ref="B1:N1"/>
    <mergeCell ref="B2:O2"/>
    <mergeCell ref="B3:O3"/>
    <mergeCell ref="B4:O4"/>
    <mergeCell ref="B5:C5"/>
    <mergeCell ref="B10:O10"/>
    <mergeCell ref="B17:J17"/>
    <mergeCell ref="B18:O18"/>
    <mergeCell ref="B43:N43"/>
    <mergeCell ref="B65:I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4"/>
  <sheetViews>
    <sheetView workbookViewId="0">
      <selection activeCell="O9" sqref="O9"/>
    </sheetView>
  </sheetViews>
  <sheetFormatPr baseColWidth="10" defaultColWidth="11.42578125" defaultRowHeight="15" x14ac:dyDescent="0.25"/>
  <cols>
    <col min="1" max="1" width="5.42578125" customWidth="1"/>
    <col min="2" max="2" width="23.5703125" bestFit="1" customWidth="1"/>
  </cols>
  <sheetData>
    <row r="2" spans="2:15" ht="15.75" thickBot="1" x14ac:dyDescent="0.3"/>
    <row r="3" spans="2:15" ht="15.75" x14ac:dyDescent="0.25">
      <c r="B3" s="208" t="s">
        <v>221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</row>
    <row r="4" spans="2:15" x14ac:dyDescent="0.25">
      <c r="B4" s="246" t="s">
        <v>137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8"/>
    </row>
    <row r="5" spans="2:15" x14ac:dyDescent="0.25">
      <c r="B5" s="249" t="s">
        <v>79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1"/>
    </row>
    <row r="6" spans="2:15" x14ac:dyDescent="0.25">
      <c r="B6" s="244" t="s">
        <v>62</v>
      </c>
      <c r="C6" s="245"/>
      <c r="D6" s="33"/>
      <c r="E6" s="41"/>
      <c r="F6" s="34"/>
      <c r="G6" s="35"/>
      <c r="H6" s="35"/>
      <c r="I6" s="35"/>
      <c r="J6" s="35"/>
      <c r="K6" s="35"/>
      <c r="L6" s="33" t="s">
        <v>2</v>
      </c>
      <c r="M6" s="128">
        <v>42705</v>
      </c>
    </row>
    <row r="7" spans="2:15" ht="45" x14ac:dyDescent="0.25">
      <c r="B7" s="129" t="s">
        <v>153</v>
      </c>
      <c r="C7" s="37" t="s">
        <v>152</v>
      </c>
      <c r="D7" s="37" t="s">
        <v>135</v>
      </c>
      <c r="E7" s="37" t="s">
        <v>145</v>
      </c>
      <c r="F7" s="37" t="s">
        <v>4</v>
      </c>
      <c r="G7" s="37" t="s">
        <v>80</v>
      </c>
      <c r="H7" s="37" t="s">
        <v>154</v>
      </c>
      <c r="I7" s="37" t="s">
        <v>147</v>
      </c>
      <c r="J7" s="37" t="s">
        <v>148</v>
      </c>
      <c r="K7" s="37" t="s">
        <v>149</v>
      </c>
      <c r="L7" s="37" t="s">
        <v>5</v>
      </c>
      <c r="M7" s="104" t="s">
        <v>6</v>
      </c>
    </row>
    <row r="8" spans="2:15" ht="15.75" thickBot="1" x14ac:dyDescent="0.3">
      <c r="B8" s="105" t="s">
        <v>70</v>
      </c>
      <c r="C8" s="106">
        <f t="shared" ref="C8:M8" si="0">C49+C64</f>
        <v>69505</v>
      </c>
      <c r="D8" s="106">
        <f t="shared" si="0"/>
        <v>31844.5</v>
      </c>
      <c r="E8" s="106">
        <f t="shared" si="0"/>
        <v>0</v>
      </c>
      <c r="F8" s="106">
        <f t="shared" si="0"/>
        <v>0</v>
      </c>
      <c r="G8" s="106">
        <f t="shared" si="0"/>
        <v>31844.5</v>
      </c>
      <c r="H8" s="107">
        <f t="shared" si="0"/>
        <v>362129.92000000004</v>
      </c>
      <c r="I8" s="106">
        <f t="shared" si="0"/>
        <v>0</v>
      </c>
      <c r="J8" s="106">
        <f t="shared" si="0"/>
        <v>0</v>
      </c>
      <c r="K8" s="106">
        <f t="shared" si="0"/>
        <v>0</v>
      </c>
      <c r="L8" s="106">
        <f t="shared" si="0"/>
        <v>0</v>
      </c>
      <c r="M8" s="108">
        <f t="shared" si="0"/>
        <v>0</v>
      </c>
    </row>
    <row r="9" spans="2:15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2:1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3"/>
      <c r="M10" s="126">
        <v>42705</v>
      </c>
      <c r="O10" s="130"/>
    </row>
    <row r="11" spans="2:15" x14ac:dyDescent="0.25">
      <c r="B11" s="216" t="s">
        <v>155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8"/>
    </row>
    <row r="12" spans="2:15" ht="45" x14ac:dyDescent="0.25">
      <c r="B12" s="113" t="s">
        <v>3</v>
      </c>
      <c r="C12" s="37" t="s">
        <v>152</v>
      </c>
      <c r="D12" s="37" t="s">
        <v>135</v>
      </c>
      <c r="E12" s="37" t="s">
        <v>145</v>
      </c>
      <c r="F12" s="113" t="s">
        <v>4</v>
      </c>
      <c r="G12" s="37" t="s">
        <v>80</v>
      </c>
      <c r="H12" s="37" t="s">
        <v>154</v>
      </c>
      <c r="I12" s="37" t="s">
        <v>147</v>
      </c>
      <c r="J12" s="37" t="s">
        <v>148</v>
      </c>
      <c r="K12" s="37" t="s">
        <v>149</v>
      </c>
      <c r="L12" s="113" t="s">
        <v>5</v>
      </c>
      <c r="M12" s="113" t="s">
        <v>6</v>
      </c>
    </row>
    <row r="13" spans="2:15" s="14" customFormat="1" x14ac:dyDescent="0.25">
      <c r="B13" s="32" t="s">
        <v>7</v>
      </c>
      <c r="C13" s="29">
        <v>19</v>
      </c>
      <c r="D13" s="29">
        <v>11</v>
      </c>
      <c r="E13" s="29">
        <v>0</v>
      </c>
      <c r="F13" s="29">
        <v>0</v>
      </c>
      <c r="G13" s="29">
        <f>D13-E13-F13</f>
        <v>11</v>
      </c>
      <c r="H13" s="29">
        <v>130.16999999999999</v>
      </c>
      <c r="I13" s="29">
        <v>0</v>
      </c>
      <c r="J13" s="29">
        <v>6.851</v>
      </c>
      <c r="K13" s="29">
        <v>0</v>
      </c>
      <c r="L13" s="29">
        <v>0</v>
      </c>
      <c r="M13" s="29">
        <v>0</v>
      </c>
    </row>
    <row r="14" spans="2:15" s="14" customFormat="1" x14ac:dyDescent="0.25">
      <c r="B14" s="11" t="s">
        <v>8</v>
      </c>
      <c r="C14" s="12">
        <v>61</v>
      </c>
      <c r="D14" s="12">
        <v>34.5</v>
      </c>
      <c r="E14" s="12">
        <v>0</v>
      </c>
      <c r="F14" s="12">
        <v>0</v>
      </c>
      <c r="G14" s="127">
        <f t="shared" ref="G14:G48" si="1">D14-E14-F14</f>
        <v>34.5</v>
      </c>
      <c r="H14" s="12">
        <v>573.97</v>
      </c>
      <c r="I14" s="12">
        <v>0</v>
      </c>
      <c r="J14" s="12">
        <v>9.4090000000000007</v>
      </c>
      <c r="K14" s="12">
        <v>0</v>
      </c>
      <c r="L14" s="12">
        <v>0</v>
      </c>
      <c r="M14" s="12">
        <v>0</v>
      </c>
    </row>
    <row r="15" spans="2:15" s="14" customFormat="1" x14ac:dyDescent="0.25">
      <c r="B15" s="32" t="s">
        <v>9</v>
      </c>
      <c r="C15" s="29">
        <v>11</v>
      </c>
      <c r="D15" s="29">
        <v>4.5</v>
      </c>
      <c r="E15" s="29">
        <v>0</v>
      </c>
      <c r="F15" s="29">
        <v>0</v>
      </c>
      <c r="G15" s="29">
        <f t="shared" si="1"/>
        <v>4.5</v>
      </c>
      <c r="H15" s="29">
        <v>319.11</v>
      </c>
      <c r="I15" s="29">
        <v>0</v>
      </c>
      <c r="J15" s="29">
        <v>29.01</v>
      </c>
      <c r="K15" s="29">
        <v>0</v>
      </c>
      <c r="L15" s="29">
        <v>0</v>
      </c>
      <c r="M15" s="29">
        <v>0</v>
      </c>
    </row>
    <row r="16" spans="2:15" s="14" customFormat="1" x14ac:dyDescent="0.25">
      <c r="B16" s="11" t="s">
        <v>10</v>
      </c>
      <c r="C16" s="13">
        <v>1605</v>
      </c>
      <c r="D16" s="13">
        <v>1318</v>
      </c>
      <c r="E16" s="12">
        <v>0</v>
      </c>
      <c r="F16" s="12">
        <v>0</v>
      </c>
      <c r="G16" s="127">
        <f t="shared" si="1"/>
        <v>1318</v>
      </c>
      <c r="H16" s="13">
        <v>38189.85</v>
      </c>
      <c r="I16" s="12">
        <v>0</v>
      </c>
      <c r="J16" s="12">
        <v>23.794</v>
      </c>
      <c r="K16" s="12">
        <v>0</v>
      </c>
      <c r="L16" s="12">
        <v>0</v>
      </c>
      <c r="M16" s="12">
        <v>0</v>
      </c>
    </row>
    <row r="17" spans="2:13" s="14" customFormat="1" x14ac:dyDescent="0.25">
      <c r="B17" s="32" t="s">
        <v>13</v>
      </c>
      <c r="C17" s="29">
        <v>4</v>
      </c>
      <c r="D17" s="29">
        <v>5.5</v>
      </c>
      <c r="E17" s="29">
        <v>0</v>
      </c>
      <c r="F17" s="29">
        <v>0</v>
      </c>
      <c r="G17" s="29">
        <f t="shared" si="1"/>
        <v>5.5</v>
      </c>
      <c r="H17" s="29">
        <v>38.04</v>
      </c>
      <c r="I17" s="29">
        <v>0</v>
      </c>
      <c r="J17" s="29">
        <v>9.51</v>
      </c>
      <c r="K17" s="29">
        <v>0</v>
      </c>
      <c r="L17" s="29">
        <v>0</v>
      </c>
      <c r="M17" s="29">
        <v>0</v>
      </c>
    </row>
    <row r="18" spans="2:13" s="14" customFormat="1" x14ac:dyDescent="0.25">
      <c r="B18" s="11" t="s">
        <v>14</v>
      </c>
      <c r="C18" s="12">
        <v>20</v>
      </c>
      <c r="D18" s="12">
        <v>13</v>
      </c>
      <c r="E18" s="12">
        <v>0</v>
      </c>
      <c r="F18" s="12">
        <v>0</v>
      </c>
      <c r="G18" s="127">
        <f t="shared" si="1"/>
        <v>13</v>
      </c>
      <c r="H18" s="12">
        <v>520</v>
      </c>
      <c r="I18" s="12">
        <v>0</v>
      </c>
      <c r="J18" s="12">
        <v>26</v>
      </c>
      <c r="K18" s="12">
        <v>0</v>
      </c>
      <c r="L18" s="12">
        <v>0</v>
      </c>
      <c r="M18" s="12">
        <v>0</v>
      </c>
    </row>
    <row r="19" spans="2:13" s="14" customFormat="1" x14ac:dyDescent="0.25">
      <c r="B19" s="32" t="s">
        <v>15</v>
      </c>
      <c r="C19" s="29">
        <v>57</v>
      </c>
      <c r="D19" s="31"/>
      <c r="E19" s="31"/>
      <c r="F19" s="31"/>
      <c r="G19" s="29">
        <f t="shared" si="1"/>
        <v>0</v>
      </c>
      <c r="H19" s="29">
        <v>199.5</v>
      </c>
      <c r="I19" s="31"/>
      <c r="J19" s="29">
        <v>3.5</v>
      </c>
      <c r="K19" s="31"/>
      <c r="L19" s="31"/>
      <c r="M19" s="31"/>
    </row>
    <row r="20" spans="2:13" s="14" customFormat="1" x14ac:dyDescent="0.25">
      <c r="B20" s="11" t="s">
        <v>16</v>
      </c>
      <c r="C20" s="12">
        <v>63</v>
      </c>
      <c r="D20" s="12">
        <v>60</v>
      </c>
      <c r="E20" s="12">
        <v>0</v>
      </c>
      <c r="F20" s="12">
        <v>0</v>
      </c>
      <c r="G20" s="127">
        <f t="shared" si="1"/>
        <v>60</v>
      </c>
      <c r="H20" s="13">
        <v>1689</v>
      </c>
      <c r="I20" s="12">
        <v>0</v>
      </c>
      <c r="J20" s="12">
        <v>26.81</v>
      </c>
      <c r="K20" s="12">
        <v>0</v>
      </c>
      <c r="L20" s="12">
        <v>0</v>
      </c>
      <c r="M20" s="12">
        <v>0</v>
      </c>
    </row>
    <row r="21" spans="2:13" s="14" customFormat="1" x14ac:dyDescent="0.25">
      <c r="B21" s="32" t="s">
        <v>74</v>
      </c>
      <c r="C21" s="29">
        <v>22</v>
      </c>
      <c r="D21" s="29">
        <v>4</v>
      </c>
      <c r="E21" s="29">
        <v>0</v>
      </c>
      <c r="F21" s="29">
        <v>0</v>
      </c>
      <c r="G21" s="29">
        <f t="shared" si="1"/>
        <v>4</v>
      </c>
      <c r="H21" s="29">
        <v>550</v>
      </c>
      <c r="I21" s="29">
        <v>0</v>
      </c>
      <c r="J21" s="29">
        <v>25</v>
      </c>
      <c r="K21" s="29">
        <v>0</v>
      </c>
      <c r="L21" s="29">
        <v>0</v>
      </c>
      <c r="M21" s="29">
        <v>0</v>
      </c>
    </row>
    <row r="22" spans="2:13" s="14" customFormat="1" x14ac:dyDescent="0.25">
      <c r="B22" s="11" t="s">
        <v>19</v>
      </c>
      <c r="C22" s="12">
        <v>533</v>
      </c>
      <c r="D22" s="12">
        <v>393.5</v>
      </c>
      <c r="E22" s="12">
        <v>0</v>
      </c>
      <c r="F22" s="12">
        <v>0</v>
      </c>
      <c r="G22" s="127">
        <f t="shared" si="1"/>
        <v>393.5</v>
      </c>
      <c r="H22" s="13">
        <v>17622.669999999998</v>
      </c>
      <c r="I22" s="12">
        <v>0</v>
      </c>
      <c r="J22" s="12">
        <v>33.063000000000002</v>
      </c>
      <c r="K22" s="12">
        <v>0</v>
      </c>
      <c r="L22" s="12">
        <v>0</v>
      </c>
      <c r="M22" s="12">
        <v>0</v>
      </c>
    </row>
    <row r="23" spans="2:13" s="14" customFormat="1" x14ac:dyDescent="0.25">
      <c r="B23" s="32" t="s">
        <v>21</v>
      </c>
      <c r="C23" s="31"/>
      <c r="D23" s="29">
        <v>1</v>
      </c>
      <c r="E23" s="29">
        <v>0</v>
      </c>
      <c r="F23" s="29">
        <v>0</v>
      </c>
      <c r="G23" s="29">
        <f t="shared" si="1"/>
        <v>1</v>
      </c>
      <c r="H23" s="31"/>
      <c r="I23" s="29">
        <v>0</v>
      </c>
      <c r="J23" s="31"/>
      <c r="K23" s="29">
        <v>0</v>
      </c>
      <c r="L23" s="29">
        <v>0</v>
      </c>
      <c r="M23" s="29">
        <v>0</v>
      </c>
    </row>
    <row r="24" spans="2:13" s="14" customFormat="1" x14ac:dyDescent="0.25">
      <c r="B24" s="11" t="s">
        <v>23</v>
      </c>
      <c r="C24" s="12">
        <v>887</v>
      </c>
      <c r="D24" s="12">
        <v>72</v>
      </c>
      <c r="E24" s="12">
        <v>0</v>
      </c>
      <c r="F24" s="12">
        <v>0</v>
      </c>
      <c r="G24" s="127">
        <f t="shared" si="1"/>
        <v>72</v>
      </c>
      <c r="H24" s="13">
        <v>22443.13</v>
      </c>
      <c r="I24" s="12">
        <v>0</v>
      </c>
      <c r="J24" s="12">
        <v>25.302</v>
      </c>
      <c r="K24" s="12">
        <v>0</v>
      </c>
      <c r="L24" s="12">
        <v>0</v>
      </c>
      <c r="M24" s="12">
        <v>0</v>
      </c>
    </row>
    <row r="25" spans="2:13" s="14" customFormat="1" x14ac:dyDescent="0.25">
      <c r="B25" s="32" t="s">
        <v>24</v>
      </c>
      <c r="C25" s="29">
        <v>5</v>
      </c>
      <c r="D25" s="29">
        <v>6</v>
      </c>
      <c r="E25" s="29">
        <v>0</v>
      </c>
      <c r="F25" s="29">
        <v>0</v>
      </c>
      <c r="G25" s="29">
        <f t="shared" si="1"/>
        <v>6</v>
      </c>
      <c r="H25" s="29">
        <v>95.1</v>
      </c>
      <c r="I25" s="29">
        <v>0</v>
      </c>
      <c r="J25" s="29">
        <v>19.02</v>
      </c>
      <c r="K25" s="29">
        <v>0</v>
      </c>
      <c r="L25" s="29">
        <v>0</v>
      </c>
      <c r="M25" s="29">
        <v>0</v>
      </c>
    </row>
    <row r="26" spans="2:13" s="14" customFormat="1" x14ac:dyDescent="0.25">
      <c r="B26" s="11" t="s">
        <v>26</v>
      </c>
      <c r="C26" s="12">
        <v>116</v>
      </c>
      <c r="D26" s="12">
        <v>47.5</v>
      </c>
      <c r="E26" s="12">
        <v>0</v>
      </c>
      <c r="F26" s="12">
        <v>0</v>
      </c>
      <c r="G26" s="127">
        <f t="shared" si="1"/>
        <v>47.5</v>
      </c>
      <c r="H26" s="12">
        <v>822.58</v>
      </c>
      <c r="I26" s="12">
        <v>0</v>
      </c>
      <c r="J26" s="12">
        <v>7.0910000000000002</v>
      </c>
      <c r="K26" s="12">
        <v>0</v>
      </c>
      <c r="L26" s="12">
        <v>0</v>
      </c>
      <c r="M26" s="12">
        <v>0</v>
      </c>
    </row>
    <row r="27" spans="2:13" s="14" customFormat="1" x14ac:dyDescent="0.25">
      <c r="B27" s="32" t="s">
        <v>27</v>
      </c>
      <c r="C27" s="29">
        <v>63</v>
      </c>
      <c r="D27" s="29">
        <v>33</v>
      </c>
      <c r="E27" s="29">
        <v>0</v>
      </c>
      <c r="F27" s="29">
        <v>0</v>
      </c>
      <c r="G27" s="29">
        <f t="shared" si="1"/>
        <v>33</v>
      </c>
      <c r="H27" s="30">
        <v>2172.77</v>
      </c>
      <c r="I27" s="29">
        <v>0</v>
      </c>
      <c r="J27" s="29">
        <v>34.488</v>
      </c>
      <c r="K27" s="29">
        <v>0</v>
      </c>
      <c r="L27" s="29">
        <v>0</v>
      </c>
      <c r="M27" s="29">
        <v>0</v>
      </c>
    </row>
    <row r="28" spans="2:13" s="14" customFormat="1" x14ac:dyDescent="0.25">
      <c r="B28" s="11" t="s">
        <v>28</v>
      </c>
      <c r="C28" s="12">
        <v>52</v>
      </c>
      <c r="D28" s="12">
        <v>24</v>
      </c>
      <c r="E28" s="12">
        <v>0</v>
      </c>
      <c r="F28" s="12">
        <v>0</v>
      </c>
      <c r="G28" s="127">
        <f t="shared" si="1"/>
        <v>24</v>
      </c>
      <c r="H28" s="13">
        <v>1737</v>
      </c>
      <c r="I28" s="12">
        <v>0</v>
      </c>
      <c r="J28" s="12">
        <v>33.404000000000003</v>
      </c>
      <c r="K28" s="12">
        <v>0</v>
      </c>
      <c r="L28" s="12">
        <v>0</v>
      </c>
      <c r="M28" s="12">
        <v>0</v>
      </c>
    </row>
    <row r="29" spans="2:13" s="14" customFormat="1" x14ac:dyDescent="0.25">
      <c r="B29" s="32" t="s">
        <v>30</v>
      </c>
      <c r="C29" s="30">
        <v>3868</v>
      </c>
      <c r="D29" s="29">
        <v>380</v>
      </c>
      <c r="E29" s="29">
        <v>0</v>
      </c>
      <c r="F29" s="29">
        <v>0</v>
      </c>
      <c r="G29" s="29">
        <f t="shared" si="1"/>
        <v>380</v>
      </c>
      <c r="H29" s="30">
        <v>53141</v>
      </c>
      <c r="I29" s="29">
        <v>0</v>
      </c>
      <c r="J29" s="29">
        <v>13.739000000000001</v>
      </c>
      <c r="K29" s="29">
        <v>0</v>
      </c>
      <c r="L29" s="29">
        <v>0</v>
      </c>
      <c r="M29" s="29">
        <v>0</v>
      </c>
    </row>
    <row r="30" spans="2:13" s="14" customFormat="1" x14ac:dyDescent="0.25">
      <c r="B30" s="11" t="s">
        <v>31</v>
      </c>
      <c r="C30" s="12">
        <v>12</v>
      </c>
      <c r="D30" s="12">
        <v>6</v>
      </c>
      <c r="E30" s="12">
        <v>0</v>
      </c>
      <c r="F30" s="12">
        <v>0</v>
      </c>
      <c r="G30" s="127">
        <f t="shared" si="1"/>
        <v>6</v>
      </c>
      <c r="H30" s="12">
        <v>82.48</v>
      </c>
      <c r="I30" s="12">
        <v>0</v>
      </c>
      <c r="J30" s="12">
        <v>6.8730000000000002</v>
      </c>
      <c r="K30" s="12">
        <v>0</v>
      </c>
      <c r="L30" s="12">
        <v>0</v>
      </c>
      <c r="M30" s="12">
        <v>0</v>
      </c>
    </row>
    <row r="31" spans="2:13" s="14" customFormat="1" x14ac:dyDescent="0.25">
      <c r="B31" s="32" t="s">
        <v>33</v>
      </c>
      <c r="C31" s="29">
        <v>17</v>
      </c>
      <c r="D31" s="31"/>
      <c r="E31" s="31"/>
      <c r="F31" s="31"/>
      <c r="G31" s="29">
        <f t="shared" si="1"/>
        <v>0</v>
      </c>
      <c r="H31" s="29">
        <v>20</v>
      </c>
      <c r="I31" s="31"/>
      <c r="J31" s="29">
        <v>1.1759999999999999</v>
      </c>
      <c r="K31" s="31"/>
      <c r="L31" s="31"/>
      <c r="M31" s="31"/>
    </row>
    <row r="32" spans="2:13" s="14" customFormat="1" x14ac:dyDescent="0.25">
      <c r="B32" s="11" t="s">
        <v>75</v>
      </c>
      <c r="C32" s="12">
        <v>252</v>
      </c>
      <c r="D32" s="12">
        <v>52</v>
      </c>
      <c r="E32" s="12">
        <v>0</v>
      </c>
      <c r="F32" s="12">
        <v>0</v>
      </c>
      <c r="G32" s="127">
        <f t="shared" si="1"/>
        <v>52</v>
      </c>
      <c r="H32" s="13">
        <v>1877.25</v>
      </c>
      <c r="I32" s="12">
        <v>0</v>
      </c>
      <c r="J32" s="12">
        <v>7.4489999999999998</v>
      </c>
      <c r="K32" s="12">
        <v>0</v>
      </c>
      <c r="L32" s="12">
        <v>0</v>
      </c>
      <c r="M32" s="12">
        <v>0</v>
      </c>
    </row>
    <row r="33" spans="2:13" s="14" customFormat="1" x14ac:dyDescent="0.25">
      <c r="B33" s="32" t="s">
        <v>35</v>
      </c>
      <c r="C33" s="29">
        <v>109</v>
      </c>
      <c r="D33" s="29">
        <v>49</v>
      </c>
      <c r="E33" s="29">
        <v>0</v>
      </c>
      <c r="F33" s="29">
        <v>0</v>
      </c>
      <c r="G33" s="29">
        <f t="shared" si="1"/>
        <v>49</v>
      </c>
      <c r="H33" s="30">
        <v>3719.53</v>
      </c>
      <c r="I33" s="29">
        <v>0</v>
      </c>
      <c r="J33" s="29">
        <v>34.124000000000002</v>
      </c>
      <c r="K33" s="29">
        <v>0</v>
      </c>
      <c r="L33" s="29">
        <v>0</v>
      </c>
      <c r="M33" s="29">
        <v>0</v>
      </c>
    </row>
    <row r="34" spans="2:13" s="14" customFormat="1" x14ac:dyDescent="0.25">
      <c r="B34" s="11" t="s">
        <v>36</v>
      </c>
      <c r="C34" s="12">
        <v>7</v>
      </c>
      <c r="D34" s="12">
        <v>3</v>
      </c>
      <c r="E34" s="12">
        <v>0</v>
      </c>
      <c r="F34" s="12">
        <v>0</v>
      </c>
      <c r="G34" s="127">
        <f t="shared" si="1"/>
        <v>3</v>
      </c>
      <c r="H34" s="12">
        <v>41.9</v>
      </c>
      <c r="I34" s="12">
        <v>0</v>
      </c>
      <c r="J34" s="12">
        <v>5.9859999999999998</v>
      </c>
      <c r="K34" s="12">
        <v>0</v>
      </c>
      <c r="L34" s="12">
        <v>0</v>
      </c>
      <c r="M34" s="12">
        <v>0</v>
      </c>
    </row>
    <row r="35" spans="2:13" s="14" customFormat="1" x14ac:dyDescent="0.25">
      <c r="B35" s="32" t="s">
        <v>37</v>
      </c>
      <c r="C35" s="29">
        <v>60</v>
      </c>
      <c r="D35" s="31"/>
      <c r="E35" s="31"/>
      <c r="F35" s="31"/>
      <c r="G35" s="29">
        <f t="shared" si="1"/>
        <v>0</v>
      </c>
      <c r="H35" s="30">
        <v>3300</v>
      </c>
      <c r="I35" s="31"/>
      <c r="J35" s="29">
        <v>55</v>
      </c>
      <c r="K35" s="31"/>
      <c r="L35" s="31"/>
      <c r="M35" s="31"/>
    </row>
    <row r="36" spans="2:13" s="14" customFormat="1" x14ac:dyDescent="0.25">
      <c r="B36" s="11" t="s">
        <v>38</v>
      </c>
      <c r="C36" s="13">
        <v>3924</v>
      </c>
      <c r="D36" s="13">
        <v>1117</v>
      </c>
      <c r="E36" s="12">
        <v>0</v>
      </c>
      <c r="F36" s="12">
        <v>0</v>
      </c>
      <c r="G36" s="127">
        <f t="shared" si="1"/>
        <v>1117</v>
      </c>
      <c r="H36" s="13">
        <v>15358.62</v>
      </c>
      <c r="I36" s="12">
        <v>0</v>
      </c>
      <c r="J36" s="12">
        <v>3.9140000000000001</v>
      </c>
      <c r="K36" s="12">
        <v>0</v>
      </c>
      <c r="L36" s="12">
        <v>0</v>
      </c>
      <c r="M36" s="12">
        <v>0</v>
      </c>
    </row>
    <row r="37" spans="2:13" s="14" customFormat="1" x14ac:dyDescent="0.25">
      <c r="B37" s="32" t="s">
        <v>40</v>
      </c>
      <c r="C37" s="29">
        <v>55</v>
      </c>
      <c r="D37" s="31"/>
      <c r="E37" s="31"/>
      <c r="F37" s="31"/>
      <c r="G37" s="29">
        <f t="shared" si="1"/>
        <v>0</v>
      </c>
      <c r="H37" s="30">
        <v>1769.15</v>
      </c>
      <c r="I37" s="31"/>
      <c r="J37" s="29">
        <v>32.165999999999997</v>
      </c>
      <c r="K37" s="31"/>
      <c r="L37" s="31"/>
      <c r="M37" s="31"/>
    </row>
    <row r="38" spans="2:13" s="14" customFormat="1" x14ac:dyDescent="0.25">
      <c r="B38" s="11" t="s">
        <v>42</v>
      </c>
      <c r="C38" s="12">
        <v>19</v>
      </c>
      <c r="D38" s="12">
        <v>8</v>
      </c>
      <c r="E38" s="12">
        <v>0</v>
      </c>
      <c r="F38" s="12">
        <v>0</v>
      </c>
      <c r="G38" s="127">
        <f t="shared" si="1"/>
        <v>8</v>
      </c>
      <c r="H38" s="12">
        <v>594.1</v>
      </c>
      <c r="I38" s="12">
        <v>0</v>
      </c>
      <c r="J38" s="12">
        <v>31.268000000000001</v>
      </c>
      <c r="K38" s="12">
        <v>0</v>
      </c>
      <c r="L38" s="12">
        <v>0</v>
      </c>
      <c r="M38" s="12">
        <v>0</v>
      </c>
    </row>
    <row r="39" spans="2:13" s="14" customFormat="1" x14ac:dyDescent="0.25">
      <c r="B39" s="32" t="s">
        <v>43</v>
      </c>
      <c r="C39" s="29">
        <v>4</v>
      </c>
      <c r="D39" s="29">
        <v>1.5</v>
      </c>
      <c r="E39" s="29">
        <v>0</v>
      </c>
      <c r="F39" s="29">
        <v>0</v>
      </c>
      <c r="G39" s="29">
        <f t="shared" si="1"/>
        <v>1.5</v>
      </c>
      <c r="H39" s="29">
        <v>30</v>
      </c>
      <c r="I39" s="29">
        <v>0</v>
      </c>
      <c r="J39" s="29">
        <v>7.5</v>
      </c>
      <c r="K39" s="29">
        <v>0</v>
      </c>
      <c r="L39" s="29">
        <v>0</v>
      </c>
      <c r="M39" s="29">
        <v>0</v>
      </c>
    </row>
    <row r="40" spans="2:13" s="14" customFormat="1" x14ac:dyDescent="0.25">
      <c r="B40" s="11" t="s">
        <v>44</v>
      </c>
      <c r="C40" s="12">
        <v>10</v>
      </c>
      <c r="D40" s="12">
        <v>6.5</v>
      </c>
      <c r="E40" s="12">
        <v>0</v>
      </c>
      <c r="F40" s="12">
        <v>0</v>
      </c>
      <c r="G40" s="127">
        <f t="shared" si="1"/>
        <v>6.5</v>
      </c>
      <c r="H40" s="12">
        <v>91</v>
      </c>
      <c r="I40" s="12">
        <v>0</v>
      </c>
      <c r="J40" s="12">
        <v>9.1</v>
      </c>
      <c r="K40" s="12">
        <v>0</v>
      </c>
      <c r="L40" s="12">
        <v>0</v>
      </c>
      <c r="M40" s="12">
        <v>0</v>
      </c>
    </row>
    <row r="41" spans="2:13" s="14" customFormat="1" x14ac:dyDescent="0.25">
      <c r="B41" s="32" t="s">
        <v>45</v>
      </c>
      <c r="C41" s="29">
        <v>175</v>
      </c>
      <c r="D41" s="31"/>
      <c r="E41" s="31"/>
      <c r="F41" s="31"/>
      <c r="G41" s="29">
        <f t="shared" si="1"/>
        <v>0</v>
      </c>
      <c r="H41" s="30">
        <v>6910</v>
      </c>
      <c r="I41" s="31"/>
      <c r="J41" s="29">
        <v>39.485999999999997</v>
      </c>
      <c r="K41" s="31"/>
      <c r="L41" s="31"/>
      <c r="M41" s="31"/>
    </row>
    <row r="42" spans="2:13" s="14" customFormat="1" x14ac:dyDescent="0.25">
      <c r="B42" s="11" t="s">
        <v>46</v>
      </c>
      <c r="C42" s="12">
        <v>5</v>
      </c>
      <c r="D42" s="15"/>
      <c r="E42" s="15"/>
      <c r="F42" s="15"/>
      <c r="G42" s="127">
        <f t="shared" si="1"/>
        <v>0</v>
      </c>
      <c r="H42" s="12">
        <v>90</v>
      </c>
      <c r="I42" s="15"/>
      <c r="J42" s="12">
        <v>18</v>
      </c>
      <c r="K42" s="15"/>
      <c r="L42" s="15"/>
      <c r="M42" s="15"/>
    </row>
    <row r="43" spans="2:13" s="14" customFormat="1" x14ac:dyDescent="0.25">
      <c r="B43" s="32" t="s">
        <v>47</v>
      </c>
      <c r="C43" s="30">
        <v>5615</v>
      </c>
      <c r="D43" s="31"/>
      <c r="E43" s="31"/>
      <c r="F43" s="31"/>
      <c r="G43" s="29">
        <f t="shared" si="1"/>
        <v>0</v>
      </c>
      <c r="H43" s="30">
        <v>20193</v>
      </c>
      <c r="I43" s="31"/>
      <c r="J43" s="29">
        <v>3.5960000000000001</v>
      </c>
      <c r="K43" s="31"/>
      <c r="L43" s="31"/>
      <c r="M43" s="31"/>
    </row>
    <row r="44" spans="2:13" s="14" customFormat="1" x14ac:dyDescent="0.25">
      <c r="B44" s="11" t="s">
        <v>49</v>
      </c>
      <c r="C44" s="12">
        <v>754</v>
      </c>
      <c r="D44" s="12">
        <v>65</v>
      </c>
      <c r="E44" s="12">
        <v>0</v>
      </c>
      <c r="F44" s="12">
        <v>0</v>
      </c>
      <c r="G44" s="127">
        <f t="shared" si="1"/>
        <v>65</v>
      </c>
      <c r="H44" s="13">
        <v>25554.2</v>
      </c>
      <c r="I44" s="12">
        <v>0</v>
      </c>
      <c r="J44" s="12">
        <v>33.892000000000003</v>
      </c>
      <c r="K44" s="12">
        <v>0</v>
      </c>
      <c r="L44" s="12">
        <v>0</v>
      </c>
      <c r="M44" s="12">
        <v>0</v>
      </c>
    </row>
    <row r="45" spans="2:13" s="14" customFormat="1" x14ac:dyDescent="0.25">
      <c r="B45" s="32" t="s">
        <v>50</v>
      </c>
      <c r="C45" s="29">
        <v>295</v>
      </c>
      <c r="D45" s="31"/>
      <c r="E45" s="31"/>
      <c r="F45" s="31"/>
      <c r="G45" s="29">
        <f t="shared" si="1"/>
        <v>0</v>
      </c>
      <c r="H45" s="30">
        <v>4552.95</v>
      </c>
      <c r="I45" s="31"/>
      <c r="J45" s="29">
        <v>15.433999999999999</v>
      </c>
      <c r="K45" s="31"/>
      <c r="L45" s="31"/>
      <c r="M45" s="31"/>
    </row>
    <row r="46" spans="2:13" s="14" customFormat="1" x14ac:dyDescent="0.25">
      <c r="B46" s="11" t="s">
        <v>52</v>
      </c>
      <c r="C46" s="12">
        <v>20</v>
      </c>
      <c r="D46" s="15"/>
      <c r="E46" s="15"/>
      <c r="F46" s="15"/>
      <c r="G46" s="127">
        <f t="shared" si="1"/>
        <v>0</v>
      </c>
      <c r="H46" s="12">
        <v>104</v>
      </c>
      <c r="I46" s="15"/>
      <c r="J46" s="12">
        <v>5.2</v>
      </c>
      <c r="K46" s="15"/>
      <c r="L46" s="15"/>
      <c r="M46" s="15"/>
    </row>
    <row r="47" spans="2:13" s="14" customFormat="1" x14ac:dyDescent="0.25">
      <c r="B47" s="32" t="s">
        <v>76</v>
      </c>
      <c r="C47" s="29">
        <v>10</v>
      </c>
      <c r="D47" s="29">
        <v>70</v>
      </c>
      <c r="E47" s="29">
        <v>0</v>
      </c>
      <c r="F47" s="29">
        <v>0</v>
      </c>
      <c r="G47" s="29">
        <f t="shared" si="1"/>
        <v>70</v>
      </c>
      <c r="H47" s="29">
        <v>260</v>
      </c>
      <c r="I47" s="29">
        <v>0</v>
      </c>
      <c r="J47" s="29">
        <v>26</v>
      </c>
      <c r="K47" s="29">
        <v>0</v>
      </c>
      <c r="L47" s="29">
        <v>0</v>
      </c>
      <c r="M47" s="29">
        <v>0</v>
      </c>
    </row>
    <row r="48" spans="2:13" s="14" customFormat="1" x14ac:dyDescent="0.25">
      <c r="B48" s="11" t="s">
        <v>53</v>
      </c>
      <c r="C48" s="12">
        <v>9</v>
      </c>
      <c r="D48" s="12">
        <v>8</v>
      </c>
      <c r="E48" s="12">
        <v>0</v>
      </c>
      <c r="F48" s="12">
        <v>0</v>
      </c>
      <c r="G48" s="127">
        <f t="shared" si="1"/>
        <v>8</v>
      </c>
      <c r="H48" s="12">
        <v>123.15</v>
      </c>
      <c r="I48" s="12">
        <v>0</v>
      </c>
      <c r="J48" s="12">
        <v>13.683</v>
      </c>
      <c r="K48" s="12">
        <v>0</v>
      </c>
      <c r="L48" s="12">
        <v>0</v>
      </c>
      <c r="M48" s="12">
        <v>0</v>
      </c>
    </row>
    <row r="49" spans="2:13" s="14" customFormat="1" x14ac:dyDescent="0.25">
      <c r="B49" s="122" t="s">
        <v>55</v>
      </c>
      <c r="C49" s="123">
        <v>18738</v>
      </c>
      <c r="D49" s="123">
        <v>3793.5</v>
      </c>
      <c r="E49" s="124">
        <v>0</v>
      </c>
      <c r="F49" s="124">
        <v>0</v>
      </c>
      <c r="G49" s="124">
        <f>SUM(G13:G48)</f>
        <v>3793.5</v>
      </c>
      <c r="H49" s="123">
        <v>224915.22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</row>
    <row r="50" spans="2:13" s="14" customFormat="1" x14ac:dyDescent="0.25">
      <c r="B50" s="38"/>
      <c r="C50" s="39"/>
      <c r="D50" s="39"/>
      <c r="E50" s="40"/>
      <c r="F50" s="40"/>
      <c r="G50" s="40"/>
      <c r="H50" s="39"/>
      <c r="I50" s="39"/>
      <c r="J50" s="40"/>
      <c r="K50" s="40"/>
      <c r="L50" s="40"/>
      <c r="M50" s="39"/>
    </row>
    <row r="51" spans="2:13" s="14" customFormat="1" x14ac:dyDescent="0.25">
      <c r="B51" s="216" t="s">
        <v>156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8"/>
    </row>
    <row r="52" spans="2:13" ht="45" x14ac:dyDescent="0.25">
      <c r="B52" s="113" t="s">
        <v>3</v>
      </c>
      <c r="C52" s="37" t="s">
        <v>152</v>
      </c>
      <c r="D52" s="37" t="s">
        <v>135</v>
      </c>
      <c r="E52" s="37" t="s">
        <v>145</v>
      </c>
      <c r="F52" s="113" t="s">
        <v>4</v>
      </c>
      <c r="G52" s="37" t="s">
        <v>80</v>
      </c>
      <c r="H52" s="37" t="s">
        <v>154</v>
      </c>
      <c r="I52" s="37" t="s">
        <v>147</v>
      </c>
      <c r="J52" s="37" t="s">
        <v>148</v>
      </c>
      <c r="K52" s="37" t="s">
        <v>149</v>
      </c>
      <c r="L52" s="113" t="s">
        <v>5</v>
      </c>
      <c r="M52" s="113" t="s">
        <v>6</v>
      </c>
    </row>
    <row r="53" spans="2:13" s="14" customFormat="1" x14ac:dyDescent="0.25">
      <c r="B53" s="32" t="s">
        <v>10</v>
      </c>
      <c r="C53" s="30">
        <v>1178</v>
      </c>
      <c r="D53" s="30">
        <v>3636</v>
      </c>
      <c r="E53" s="29">
        <v>0</v>
      </c>
      <c r="F53" s="29">
        <v>0</v>
      </c>
      <c r="G53" s="29">
        <f t="shared" ref="G53:G63" si="2">D53-E53-F53</f>
        <v>3636</v>
      </c>
      <c r="H53" s="30">
        <v>13577.74</v>
      </c>
      <c r="I53" s="29">
        <v>0</v>
      </c>
      <c r="J53" s="29">
        <v>11.526</v>
      </c>
      <c r="K53" s="29">
        <v>0</v>
      </c>
      <c r="L53" s="29">
        <v>0</v>
      </c>
      <c r="M53" s="29">
        <v>0</v>
      </c>
    </row>
    <row r="54" spans="2:13" s="14" customFormat="1" x14ac:dyDescent="0.25">
      <c r="B54" s="11" t="s">
        <v>58</v>
      </c>
      <c r="C54" s="13">
        <v>1500</v>
      </c>
      <c r="D54" s="15"/>
      <c r="E54" s="15"/>
      <c r="F54" s="15"/>
      <c r="G54" s="127">
        <f t="shared" si="2"/>
        <v>0</v>
      </c>
      <c r="H54" s="12">
        <v>772</v>
      </c>
      <c r="I54" s="15"/>
      <c r="J54" s="12">
        <v>0.51500000000000001</v>
      </c>
      <c r="K54" s="15"/>
      <c r="L54" s="15"/>
      <c r="M54" s="15"/>
    </row>
    <row r="55" spans="2:13" s="14" customFormat="1" x14ac:dyDescent="0.25">
      <c r="B55" s="32" t="s">
        <v>74</v>
      </c>
      <c r="C55" s="29">
        <v>233</v>
      </c>
      <c r="D55" s="29">
        <v>77</v>
      </c>
      <c r="E55" s="29">
        <v>0</v>
      </c>
      <c r="F55" s="29">
        <v>0</v>
      </c>
      <c r="G55" s="29">
        <f t="shared" si="2"/>
        <v>77</v>
      </c>
      <c r="H55" s="30">
        <v>3034.81</v>
      </c>
      <c r="I55" s="29">
        <v>0</v>
      </c>
      <c r="J55" s="29">
        <v>13.025</v>
      </c>
      <c r="K55" s="29">
        <v>0</v>
      </c>
      <c r="L55" s="29">
        <v>0</v>
      </c>
      <c r="M55" s="29">
        <v>0</v>
      </c>
    </row>
    <row r="56" spans="2:13" s="14" customFormat="1" x14ac:dyDescent="0.25">
      <c r="B56" s="11" t="s">
        <v>77</v>
      </c>
      <c r="C56" s="12">
        <v>174</v>
      </c>
      <c r="D56" s="12">
        <v>10</v>
      </c>
      <c r="E56" s="12">
        <v>0</v>
      </c>
      <c r="F56" s="12">
        <v>0</v>
      </c>
      <c r="G56" s="127">
        <f t="shared" si="2"/>
        <v>10</v>
      </c>
      <c r="H56" s="12">
        <v>135.63999999999999</v>
      </c>
      <c r="I56" s="12">
        <v>0</v>
      </c>
      <c r="J56" s="12">
        <v>0.78</v>
      </c>
      <c r="K56" s="12">
        <v>0</v>
      </c>
      <c r="L56" s="12">
        <v>0</v>
      </c>
      <c r="M56" s="12">
        <v>0</v>
      </c>
    </row>
    <row r="57" spans="2:13" s="14" customFormat="1" x14ac:dyDescent="0.25">
      <c r="B57" s="32" t="s">
        <v>30</v>
      </c>
      <c r="C57" s="29">
        <v>190</v>
      </c>
      <c r="D57" s="29">
        <v>740</v>
      </c>
      <c r="E57" s="29">
        <v>0</v>
      </c>
      <c r="F57" s="29">
        <v>0</v>
      </c>
      <c r="G57" s="29">
        <f t="shared" si="2"/>
        <v>740</v>
      </c>
      <c r="H57" s="30">
        <v>1681.3</v>
      </c>
      <c r="I57" s="29">
        <v>0</v>
      </c>
      <c r="J57" s="29">
        <v>8.8490000000000002</v>
      </c>
      <c r="K57" s="29">
        <v>0</v>
      </c>
      <c r="L57" s="29">
        <v>0</v>
      </c>
      <c r="M57" s="29">
        <v>0</v>
      </c>
    </row>
    <row r="58" spans="2:13" s="14" customFormat="1" x14ac:dyDescent="0.25">
      <c r="B58" s="11" t="s">
        <v>33</v>
      </c>
      <c r="C58" s="13">
        <v>2334</v>
      </c>
      <c r="D58" s="13">
        <v>1390</v>
      </c>
      <c r="E58" s="12">
        <v>0</v>
      </c>
      <c r="F58" s="12">
        <v>0</v>
      </c>
      <c r="G58" s="127">
        <f t="shared" si="2"/>
        <v>1390</v>
      </c>
      <c r="H58" s="13">
        <v>1556.22</v>
      </c>
      <c r="I58" s="12">
        <v>0</v>
      </c>
      <c r="J58" s="12">
        <v>0.66700000000000004</v>
      </c>
      <c r="K58" s="12">
        <v>0</v>
      </c>
      <c r="L58" s="12">
        <v>0</v>
      </c>
      <c r="M58" s="12">
        <v>0</v>
      </c>
    </row>
    <row r="59" spans="2:13" s="14" customFormat="1" x14ac:dyDescent="0.25">
      <c r="B59" s="32" t="s">
        <v>75</v>
      </c>
      <c r="C59" s="30">
        <v>4665</v>
      </c>
      <c r="D59" s="30">
        <v>2185</v>
      </c>
      <c r="E59" s="29">
        <v>0</v>
      </c>
      <c r="F59" s="29">
        <v>0</v>
      </c>
      <c r="G59" s="29">
        <f t="shared" si="2"/>
        <v>2185</v>
      </c>
      <c r="H59" s="30">
        <v>36244.699999999997</v>
      </c>
      <c r="I59" s="29">
        <v>0</v>
      </c>
      <c r="J59" s="29">
        <v>7.7690000000000001</v>
      </c>
      <c r="K59" s="29">
        <v>0</v>
      </c>
      <c r="L59" s="29">
        <v>0</v>
      </c>
      <c r="M59" s="29">
        <v>0</v>
      </c>
    </row>
    <row r="60" spans="2:13" s="14" customFormat="1" x14ac:dyDescent="0.25">
      <c r="B60" s="11" t="s">
        <v>78</v>
      </c>
      <c r="C60" s="12">
        <v>13</v>
      </c>
      <c r="D60" s="12">
        <v>13</v>
      </c>
      <c r="E60" s="12">
        <v>0</v>
      </c>
      <c r="F60" s="12">
        <v>0</v>
      </c>
      <c r="G60" s="127">
        <f t="shared" si="2"/>
        <v>13</v>
      </c>
      <c r="H60" s="12">
        <v>2.6</v>
      </c>
      <c r="I60" s="12">
        <v>0</v>
      </c>
      <c r="J60" s="12">
        <v>0.2</v>
      </c>
      <c r="K60" s="12">
        <v>0</v>
      </c>
      <c r="L60" s="12">
        <v>0</v>
      </c>
      <c r="M60" s="12">
        <v>0</v>
      </c>
    </row>
    <row r="61" spans="2:13" s="14" customFormat="1" x14ac:dyDescent="0.25">
      <c r="B61" s="32" t="s">
        <v>38</v>
      </c>
      <c r="C61" s="30">
        <v>11880</v>
      </c>
      <c r="D61" s="30">
        <v>7638</v>
      </c>
      <c r="E61" s="29">
        <v>0</v>
      </c>
      <c r="F61" s="29">
        <v>0</v>
      </c>
      <c r="G61" s="29">
        <f t="shared" si="2"/>
        <v>7638</v>
      </c>
      <c r="H61" s="30">
        <v>13636.19</v>
      </c>
      <c r="I61" s="29">
        <v>0</v>
      </c>
      <c r="J61" s="29">
        <v>1.1479999999999999</v>
      </c>
      <c r="K61" s="29">
        <v>0</v>
      </c>
      <c r="L61" s="29">
        <v>0</v>
      </c>
      <c r="M61" s="29">
        <v>0</v>
      </c>
    </row>
    <row r="62" spans="2:13" s="14" customFormat="1" x14ac:dyDescent="0.25">
      <c r="B62" s="11" t="s">
        <v>47</v>
      </c>
      <c r="C62" s="13">
        <v>28600</v>
      </c>
      <c r="D62" s="13">
        <v>12295</v>
      </c>
      <c r="E62" s="12">
        <v>0</v>
      </c>
      <c r="F62" s="12">
        <v>0</v>
      </c>
      <c r="G62" s="127">
        <f t="shared" si="2"/>
        <v>12295</v>
      </c>
      <c r="H62" s="13">
        <v>66573.5</v>
      </c>
      <c r="I62" s="12">
        <v>0</v>
      </c>
      <c r="J62" s="12">
        <v>2.3279999999999998</v>
      </c>
      <c r="K62" s="12">
        <v>0</v>
      </c>
      <c r="L62" s="12">
        <v>0</v>
      </c>
      <c r="M62" s="12">
        <v>0</v>
      </c>
    </row>
    <row r="63" spans="2:13" s="14" customFormat="1" x14ac:dyDescent="0.25">
      <c r="B63" s="32" t="s">
        <v>76</v>
      </c>
      <c r="C63" s="31"/>
      <c r="D63" s="29">
        <v>67</v>
      </c>
      <c r="E63" s="29">
        <v>0</v>
      </c>
      <c r="F63" s="29">
        <v>0</v>
      </c>
      <c r="G63" s="29">
        <f t="shared" si="2"/>
        <v>67</v>
      </c>
      <c r="H63" s="31"/>
      <c r="I63" s="29">
        <v>0</v>
      </c>
      <c r="J63" s="31"/>
      <c r="K63" s="29">
        <v>0</v>
      </c>
      <c r="L63" s="29">
        <v>0</v>
      </c>
      <c r="M63" s="29">
        <v>0</v>
      </c>
    </row>
    <row r="64" spans="2:13" x14ac:dyDescent="0.25">
      <c r="B64" s="122" t="s">
        <v>55</v>
      </c>
      <c r="C64" s="123">
        <v>50767</v>
      </c>
      <c r="D64" s="123">
        <v>28051</v>
      </c>
      <c r="E64" s="124">
        <v>0</v>
      </c>
      <c r="F64" s="124">
        <v>0</v>
      </c>
      <c r="G64" s="124">
        <f>SUM(G53:G63)</f>
        <v>28051</v>
      </c>
      <c r="H64" s="123">
        <v>137214.70000000001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</row>
  </sheetData>
  <mergeCells count="6">
    <mergeCell ref="B51:M51"/>
    <mergeCell ref="B3:M3"/>
    <mergeCell ref="B4:M4"/>
    <mergeCell ref="B5:M5"/>
    <mergeCell ref="B6:C6"/>
    <mergeCell ref="B11:M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28"/>
  <sheetViews>
    <sheetView workbookViewId="0">
      <selection activeCell="L5" sqref="L5"/>
    </sheetView>
  </sheetViews>
  <sheetFormatPr baseColWidth="10" defaultRowHeight="15" x14ac:dyDescent="0.25"/>
  <cols>
    <col min="1" max="1" width="5.140625" customWidth="1"/>
    <col min="3" max="3" width="12.28515625" customWidth="1"/>
    <col min="4" max="4" width="13" customWidth="1"/>
    <col min="5" max="5" width="13.28515625" customWidth="1"/>
    <col min="6" max="6" width="14.85546875" customWidth="1"/>
  </cols>
  <sheetData>
    <row r="1" spans="2:7" ht="15.75" thickBot="1" x14ac:dyDescent="0.3"/>
    <row r="2" spans="2:7" x14ac:dyDescent="0.25">
      <c r="B2" s="164" t="s">
        <v>193</v>
      </c>
      <c r="C2" s="55"/>
      <c r="D2" s="55"/>
      <c r="E2" s="55"/>
      <c r="F2" s="102"/>
    </row>
    <row r="3" spans="2:7" x14ac:dyDescent="0.25">
      <c r="B3" s="165" t="s">
        <v>222</v>
      </c>
      <c r="C3" s="41"/>
      <c r="D3" s="41"/>
      <c r="E3" s="41"/>
      <c r="F3" s="162"/>
    </row>
    <row r="4" spans="2:7" x14ac:dyDescent="0.25">
      <c r="B4" s="166" t="s">
        <v>215</v>
      </c>
      <c r="C4" s="41"/>
      <c r="D4" s="41"/>
      <c r="E4" s="41"/>
      <c r="F4" s="162"/>
    </row>
    <row r="5" spans="2:7" ht="33.75" x14ac:dyDescent="0.25">
      <c r="B5" s="182" t="s">
        <v>194</v>
      </c>
      <c r="C5" s="138" t="s">
        <v>195</v>
      </c>
      <c r="D5" s="138" t="s">
        <v>196</v>
      </c>
      <c r="E5" s="138" t="s">
        <v>197</v>
      </c>
      <c r="F5" s="183" t="s">
        <v>198</v>
      </c>
    </row>
    <row r="6" spans="2:7" x14ac:dyDescent="0.25">
      <c r="B6" s="252" t="s">
        <v>199</v>
      </c>
      <c r="C6" s="253"/>
      <c r="D6" s="253"/>
      <c r="E6" s="253"/>
      <c r="F6" s="254"/>
    </row>
    <row r="7" spans="2:7" x14ac:dyDescent="0.25">
      <c r="B7" s="167" t="s">
        <v>200</v>
      </c>
      <c r="C7" s="28">
        <v>11209.535</v>
      </c>
      <c r="D7" s="28">
        <v>138116.497</v>
      </c>
      <c r="E7" s="28">
        <v>810314.91500000004</v>
      </c>
      <c r="F7" s="168">
        <v>0</v>
      </c>
    </row>
    <row r="8" spans="2:7" x14ac:dyDescent="0.25">
      <c r="B8" s="169" t="s">
        <v>201</v>
      </c>
      <c r="C8" s="24">
        <v>363.483</v>
      </c>
      <c r="D8" s="25">
        <v>3611.7869999999998</v>
      </c>
      <c r="E8" s="25">
        <v>23368.047999999999</v>
      </c>
      <c r="F8" s="170">
        <v>0</v>
      </c>
    </row>
    <row r="9" spans="2:7" x14ac:dyDescent="0.25">
      <c r="B9" s="171" t="s">
        <v>55</v>
      </c>
      <c r="C9" s="172">
        <v>11573.018</v>
      </c>
      <c r="D9" s="172">
        <v>141728.28400000001</v>
      </c>
      <c r="E9" s="172">
        <v>833682.96299999999</v>
      </c>
      <c r="F9" s="173">
        <v>0</v>
      </c>
    </row>
    <row r="10" spans="2:7" x14ac:dyDescent="0.25">
      <c r="B10" s="252" t="s">
        <v>202</v>
      </c>
      <c r="C10" s="253"/>
      <c r="D10" s="253"/>
      <c r="E10" s="253"/>
      <c r="F10" s="254"/>
    </row>
    <row r="11" spans="2:7" x14ac:dyDescent="0.25">
      <c r="B11" s="167" t="s">
        <v>200</v>
      </c>
      <c r="C11" s="28">
        <v>10673.259</v>
      </c>
      <c r="D11" s="28">
        <v>104202.77099999999</v>
      </c>
      <c r="E11" s="27">
        <v>0</v>
      </c>
      <c r="F11" s="174">
        <v>7264221.6639999999</v>
      </c>
      <c r="G11" s="181"/>
    </row>
    <row r="12" spans="2:7" x14ac:dyDescent="0.25">
      <c r="B12" s="169" t="s">
        <v>203</v>
      </c>
      <c r="C12" s="24">
        <v>689.19899999999996</v>
      </c>
      <c r="D12" s="25">
        <v>6105.5879999999997</v>
      </c>
      <c r="E12" s="24">
        <v>0</v>
      </c>
      <c r="F12" s="175">
        <v>283965.68599999999</v>
      </c>
      <c r="G12" s="181"/>
    </row>
    <row r="13" spans="2:7" x14ac:dyDescent="0.25">
      <c r="B13" s="167" t="s">
        <v>204</v>
      </c>
      <c r="C13" s="27">
        <v>223.61099999999999</v>
      </c>
      <c r="D13" s="28">
        <v>2129.3020000000001</v>
      </c>
      <c r="E13" s="27">
        <v>0</v>
      </c>
      <c r="F13" s="174">
        <v>176437.20600000001</v>
      </c>
      <c r="G13" s="181"/>
    </row>
    <row r="14" spans="2:7" x14ac:dyDescent="0.25">
      <c r="B14" s="169" t="s">
        <v>201</v>
      </c>
      <c r="C14" s="24">
        <v>305.23500000000001</v>
      </c>
      <c r="D14" s="25">
        <v>3224.5610000000001</v>
      </c>
      <c r="E14" s="24">
        <v>0</v>
      </c>
      <c r="F14" s="175">
        <v>244851.533</v>
      </c>
      <c r="G14" s="181"/>
    </row>
    <row r="15" spans="2:7" x14ac:dyDescent="0.25">
      <c r="B15" s="167" t="s">
        <v>205</v>
      </c>
      <c r="C15" s="28">
        <v>7807.924</v>
      </c>
      <c r="D15" s="28">
        <v>84422.31</v>
      </c>
      <c r="E15" s="27">
        <v>0</v>
      </c>
      <c r="F15" s="174">
        <v>2653576.3029999998</v>
      </c>
      <c r="G15" s="181"/>
    </row>
    <row r="16" spans="2:7" x14ac:dyDescent="0.25">
      <c r="B16" s="169" t="s">
        <v>206</v>
      </c>
      <c r="C16" s="24">
        <v>26.699000000000002</v>
      </c>
      <c r="D16" s="24">
        <v>102.23699999999999</v>
      </c>
      <c r="E16" s="24">
        <v>0</v>
      </c>
      <c r="F16" s="175">
        <v>4121.5349999999999</v>
      </c>
      <c r="G16" s="181"/>
    </row>
    <row r="17" spans="2:7" x14ac:dyDescent="0.25">
      <c r="B17" s="167" t="s">
        <v>207</v>
      </c>
      <c r="C17" s="27">
        <v>0.19800000000000001</v>
      </c>
      <c r="D17" s="27">
        <v>2.1819999999999999</v>
      </c>
      <c r="E17" s="27">
        <v>0</v>
      </c>
      <c r="F17" s="168">
        <v>79.528999999999996</v>
      </c>
      <c r="G17" s="181"/>
    </row>
    <row r="18" spans="2:7" x14ac:dyDescent="0.25">
      <c r="B18" s="171" t="s">
        <v>55</v>
      </c>
      <c r="C18" s="172">
        <v>19726.125</v>
      </c>
      <c r="D18" s="172">
        <v>200188.951</v>
      </c>
      <c r="E18" s="172">
        <v>0</v>
      </c>
      <c r="F18" s="176">
        <v>10627253.456</v>
      </c>
    </row>
    <row r="19" spans="2:7" ht="15" customHeight="1" x14ac:dyDescent="0.25">
      <c r="B19" s="252" t="s">
        <v>208</v>
      </c>
      <c r="C19" s="253"/>
      <c r="D19" s="253"/>
      <c r="E19" s="253"/>
      <c r="F19" s="254"/>
    </row>
    <row r="20" spans="2:7" x14ac:dyDescent="0.25">
      <c r="B20" s="167" t="s">
        <v>209</v>
      </c>
      <c r="C20" s="27">
        <v>255.488</v>
      </c>
      <c r="D20" s="28">
        <v>2631.3989999999999</v>
      </c>
      <c r="E20" s="28">
        <v>60410.879000000001</v>
      </c>
      <c r="F20" s="168">
        <v>0</v>
      </c>
    </row>
    <row r="21" spans="2:7" x14ac:dyDescent="0.25">
      <c r="B21" s="169" t="s">
        <v>210</v>
      </c>
      <c r="C21" s="24">
        <v>60.841000000000001</v>
      </c>
      <c r="D21" s="25">
        <v>1085.0350000000001</v>
      </c>
      <c r="E21" s="25">
        <v>48487.707999999999</v>
      </c>
      <c r="F21" s="170">
        <v>0</v>
      </c>
    </row>
    <row r="22" spans="2:7" x14ac:dyDescent="0.25">
      <c r="B22" s="167" t="s">
        <v>211</v>
      </c>
      <c r="C22" s="27">
        <v>2.6789999999999998</v>
      </c>
      <c r="D22" s="27">
        <v>255.411</v>
      </c>
      <c r="E22" s="28">
        <v>22817.573</v>
      </c>
      <c r="F22" s="168">
        <v>0</v>
      </c>
    </row>
    <row r="23" spans="2:7" x14ac:dyDescent="0.25">
      <c r="B23" s="169" t="s">
        <v>212</v>
      </c>
      <c r="C23" s="24">
        <v>0</v>
      </c>
      <c r="D23" s="24">
        <v>407.25900000000001</v>
      </c>
      <c r="E23" s="25">
        <v>3398.2779999999998</v>
      </c>
      <c r="F23" s="170">
        <v>0</v>
      </c>
    </row>
    <row r="24" spans="2:7" x14ac:dyDescent="0.25">
      <c r="B24" s="171" t="s">
        <v>55</v>
      </c>
      <c r="C24" s="172">
        <v>0</v>
      </c>
      <c r="D24" s="172">
        <v>0</v>
      </c>
      <c r="E24" s="172">
        <f>SUM(E20:E23)</f>
        <v>135114.43799999999</v>
      </c>
      <c r="F24" s="173">
        <v>0</v>
      </c>
    </row>
    <row r="25" spans="2:7" x14ac:dyDescent="0.25">
      <c r="B25" s="177" t="s">
        <v>55</v>
      </c>
      <c r="C25" s="140">
        <v>0</v>
      </c>
      <c r="D25" s="140">
        <v>0</v>
      </c>
      <c r="E25" s="140">
        <v>0</v>
      </c>
      <c r="F25" s="178">
        <v>0</v>
      </c>
    </row>
    <row r="26" spans="2:7" ht="23.25" customHeight="1" thickBot="1" x14ac:dyDescent="0.3">
      <c r="B26" s="255"/>
      <c r="C26" s="256"/>
      <c r="D26" s="256"/>
      <c r="E26" s="179" t="s">
        <v>213</v>
      </c>
      <c r="F26" s="184">
        <f>E9+F18+E24</f>
        <v>11596050.856999999</v>
      </c>
    </row>
    <row r="27" spans="2:7" ht="15.75" x14ac:dyDescent="0.25">
      <c r="B27" s="185" t="s">
        <v>214</v>
      </c>
    </row>
    <row r="28" spans="2:7" x14ac:dyDescent="0.25">
      <c r="B28" s="99" t="s">
        <v>134</v>
      </c>
    </row>
  </sheetData>
  <mergeCells count="4">
    <mergeCell ref="B6:F6"/>
    <mergeCell ref="B10:F10"/>
    <mergeCell ref="B19:F19"/>
    <mergeCell ref="B26:D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2016 2017</vt:lpstr>
      <vt:lpstr>Avance PV_2016 A DIC </vt:lpstr>
      <vt:lpstr>PV_Sup Siniestrada Mpios</vt:lpstr>
      <vt:lpstr>Avance Perennes 2016-2017 </vt:lpstr>
      <vt:lpstr>Avance OI 2016-2017</vt:lpstr>
      <vt:lpstr>AVANCE PECUARIO 2016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2017-01-03T16:05:43Z</dcterms:created>
  <dcterms:modified xsi:type="dcterms:W3CDTF">2017-02-14T19:17:37Z</dcterms:modified>
  <cp:category/>
  <cp:contentStatus/>
</cp:coreProperties>
</file>