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nia\C.- 2016\TRANSPARENCIA\2016\Reportes_Agricolas_yPecuarios\"/>
    </mc:Choice>
  </mc:AlternateContent>
  <bookViews>
    <workbookView xWindow="0" yWindow="120" windowWidth="20490" windowHeight="7635" tabRatio="789"/>
  </bookViews>
  <sheets>
    <sheet name="Resumen 2016 2017" sheetId="8" r:id="rId1"/>
    <sheet name=" AVANCE PV_2016" sheetId="5" r:id="rId2"/>
    <sheet name="Sup Siniestrada PV avance 2016" sheetId="9" r:id="rId3"/>
    <sheet name="Perennes 2016 2017 AVANCE" sheetId="13" r:id="rId4"/>
    <sheet name="O.I. AVANCE 2016 2017" sheetId="6" r:id="rId5"/>
    <sheet name="Avance Pecuario" sheetId="11" r:id="rId6"/>
    <sheet name="Hoja2" sheetId="12" r:id="rId7"/>
  </sheets>
  <definedNames>
    <definedName name="_xlnm._FilterDatabase" localSheetId="2" hidden="1">'Sup Siniestrada PV avance 2016'!$A$19:$AT$19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5" i="13" l="1"/>
  <c r="I64" i="13"/>
  <c r="I63" i="13"/>
  <c r="I62" i="13"/>
  <c r="I61" i="13"/>
  <c r="I60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42" i="13" s="1"/>
  <c r="O16" i="13"/>
  <c r="K16" i="13"/>
  <c r="J16" i="13"/>
  <c r="H16" i="13"/>
  <c r="G16" i="13"/>
  <c r="F16" i="13"/>
  <c r="E16" i="13"/>
  <c r="D16" i="13"/>
  <c r="C16" i="13"/>
  <c r="I15" i="13"/>
  <c r="I14" i="13"/>
  <c r="I13" i="13"/>
  <c r="I12" i="13"/>
  <c r="O7" i="13"/>
  <c r="N7" i="13"/>
  <c r="M7" i="13"/>
  <c r="L7" i="13"/>
  <c r="K7" i="13"/>
  <c r="J7" i="13"/>
  <c r="H7" i="13"/>
  <c r="G7" i="13"/>
  <c r="F7" i="13"/>
  <c r="E7" i="13"/>
  <c r="D7" i="13"/>
  <c r="C7" i="13"/>
  <c r="I66" i="13" l="1"/>
  <c r="I16" i="13"/>
  <c r="I7" i="13" s="1"/>
  <c r="F27" i="11" l="1"/>
  <c r="G65" i="6" l="1"/>
  <c r="G64" i="6"/>
  <c r="G63" i="6"/>
  <c r="G62" i="6"/>
  <c r="G61" i="6"/>
  <c r="G60" i="6"/>
  <c r="G59" i="6"/>
  <c r="G58" i="6"/>
  <c r="G57" i="6"/>
  <c r="G56" i="6"/>
  <c r="G55" i="6"/>
  <c r="G66" i="6" s="1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50" i="6" s="1"/>
  <c r="G48" i="9"/>
  <c r="J6" i="9" s="1"/>
  <c r="J13" i="9"/>
  <c r="J5" i="9" s="1"/>
  <c r="J7" i="9" l="1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60" i="5" l="1"/>
  <c r="G81" i="5"/>
  <c r="J11" i="8"/>
  <c r="I11" i="8"/>
  <c r="H11" i="8"/>
  <c r="F11" i="8"/>
  <c r="E11" i="8"/>
  <c r="D11" i="8"/>
  <c r="G10" i="8"/>
  <c r="G9" i="8"/>
  <c r="G8" i="8"/>
  <c r="G11" i="8" l="1"/>
  <c r="D8" i="6"/>
  <c r="F8" i="6"/>
  <c r="G8" i="6"/>
  <c r="H8" i="6"/>
  <c r="I8" i="6"/>
  <c r="J8" i="6"/>
  <c r="K8" i="6"/>
  <c r="L8" i="6"/>
  <c r="M8" i="6"/>
  <c r="C8" i="6"/>
  <c r="D7" i="5"/>
  <c r="E7" i="5"/>
  <c r="F7" i="5"/>
  <c r="G7" i="5"/>
  <c r="H7" i="5"/>
  <c r="I7" i="5"/>
  <c r="J7" i="5"/>
  <c r="K7" i="5"/>
  <c r="L7" i="5"/>
  <c r="M7" i="5"/>
  <c r="C7" i="5"/>
</calcChain>
</file>

<file path=xl/sharedStrings.xml><?xml version="1.0" encoding="utf-8"?>
<sst xmlns="http://schemas.openxmlformats.org/spreadsheetml/2006/main" count="501" uniqueCount="266">
  <si>
    <t>San Luis Potosí</t>
  </si>
  <si>
    <t>Año agrícola</t>
  </si>
  <si>
    <t>Mes</t>
  </si>
  <si>
    <t>Cultivo</t>
  </si>
  <si>
    <t>Superficie siniestrada (ha)</t>
  </si>
  <si>
    <t>Rendimiento obtenido o programado (ton)</t>
  </si>
  <si>
    <t>Precio medio rural ponderado ($/ton)</t>
  </si>
  <si>
    <t>Valor de la producción (MILES $)</t>
  </si>
  <si>
    <t>Acelga</t>
  </si>
  <si>
    <t>Ajo</t>
  </si>
  <si>
    <t>Apio</t>
  </si>
  <si>
    <t>Avena forrajera en verde</t>
  </si>
  <si>
    <t>Berenjena</t>
  </si>
  <si>
    <t>Betabel</t>
  </si>
  <si>
    <t>Brócoli</t>
  </si>
  <si>
    <t>Cacahuate</t>
  </si>
  <si>
    <t>Calabacita</t>
  </si>
  <si>
    <t>Camote</t>
  </si>
  <si>
    <t>Cebada grano</t>
  </si>
  <si>
    <t>Cebolla</t>
  </si>
  <si>
    <t>Chayote</t>
  </si>
  <si>
    <t>Chile habanero</t>
  </si>
  <si>
    <t>Chile seco</t>
  </si>
  <si>
    <t>Chile verde</t>
  </si>
  <si>
    <t>Chile verde morrón</t>
  </si>
  <si>
    <t>Chícharo</t>
  </si>
  <si>
    <t>Cilantro</t>
  </si>
  <si>
    <t>Col (repollo)</t>
  </si>
  <si>
    <t>Coliflor</t>
  </si>
  <si>
    <t>Ejote</t>
  </si>
  <si>
    <t>Elote</t>
  </si>
  <si>
    <t>Espinaca</t>
  </si>
  <si>
    <t>Frijol</t>
  </si>
  <si>
    <t>Jícama</t>
  </si>
  <si>
    <t>Lechuga</t>
  </si>
  <si>
    <t>Manzanilla</t>
  </si>
  <si>
    <t>Maíz forrajero en verde</t>
  </si>
  <si>
    <t>Maíz grano</t>
  </si>
  <si>
    <t>Mejorana</t>
  </si>
  <si>
    <t>Nube</t>
  </si>
  <si>
    <t>Pepino</t>
  </si>
  <si>
    <t>Perejil</t>
  </si>
  <si>
    <t>Rábano</t>
  </si>
  <si>
    <t>Sandía</t>
  </si>
  <si>
    <t>Sorgo forrajero en verde</t>
  </si>
  <si>
    <t>Sorgo grano</t>
  </si>
  <si>
    <t>Soya</t>
  </si>
  <si>
    <t>Tomate rojo (jitomate)</t>
  </si>
  <si>
    <t>Tomate verde</t>
  </si>
  <si>
    <t>Tomillo</t>
  </si>
  <si>
    <t>Trigo grano</t>
  </si>
  <si>
    <t>Zanahoria</t>
  </si>
  <si>
    <t>Zempoalxochitl</t>
  </si>
  <si>
    <t>Total</t>
  </si>
  <si>
    <t>Temporal</t>
  </si>
  <si>
    <t>Amaranto</t>
  </si>
  <si>
    <t>Avena grano</t>
  </si>
  <si>
    <t>Calabaza semilla o chihua</t>
  </si>
  <si>
    <t>Girasol</t>
  </si>
  <si>
    <t>Flores</t>
  </si>
  <si>
    <t>Melón</t>
  </si>
  <si>
    <t>Mijo</t>
  </si>
  <si>
    <t>Cebada forrajera en verde</t>
  </si>
  <si>
    <t>Garbanzo forrajero</t>
  </si>
  <si>
    <t>Cártamo</t>
  </si>
  <si>
    <t>Lenteja</t>
  </si>
  <si>
    <t>Triticale forrajero en verde</t>
  </si>
  <si>
    <t>Superficie plantada en producción (ha)</t>
  </si>
  <si>
    <t>Aguacate</t>
  </si>
  <si>
    <t>Durazno</t>
  </si>
  <si>
    <t>Espárrago</t>
  </si>
  <si>
    <t>Granada</t>
  </si>
  <si>
    <t>Hierbabuena</t>
  </si>
  <si>
    <t>Higo</t>
  </si>
  <si>
    <t>Limón</t>
  </si>
  <si>
    <t>Litchi</t>
  </si>
  <si>
    <t>Mandarina</t>
  </si>
  <si>
    <t>Manzana</t>
  </si>
  <si>
    <t>Membrillo</t>
  </si>
  <si>
    <t>Naranja</t>
  </si>
  <si>
    <t>Nopalitos</t>
  </si>
  <si>
    <t>Nuez</t>
  </si>
  <si>
    <t>Nuez de castilla</t>
  </si>
  <si>
    <t>Papaya</t>
  </si>
  <si>
    <t>Pastos y praderas en verde</t>
  </si>
  <si>
    <t>Rye grass en verde</t>
  </si>
  <si>
    <t>Sábila</t>
  </si>
  <si>
    <t>Tuna</t>
  </si>
  <si>
    <t>Uva</t>
  </si>
  <si>
    <t>Caña de azucar</t>
  </si>
  <si>
    <t>Maguey pulquero (miles de lts.)</t>
  </si>
  <si>
    <t>Mango</t>
  </si>
  <si>
    <t>Palma de ornato camedor (gruesa)</t>
  </si>
  <si>
    <t>Semilla de caña de azúcar</t>
  </si>
  <si>
    <t>Toronja (pomelo)</t>
  </si>
  <si>
    <t>Vainilla</t>
  </si>
  <si>
    <t>Zacate</t>
  </si>
  <si>
    <t>Superficie plantada nueva (ha)</t>
  </si>
  <si>
    <t>Superficie plantada en desarrollo (ha)</t>
  </si>
  <si>
    <t>Superficie plantada total (ha)</t>
  </si>
  <si>
    <t>Alfalfa verde Riego</t>
  </si>
  <si>
    <t>Caña de azucar Riego</t>
  </si>
  <si>
    <t>Café cereza Temporal</t>
  </si>
  <si>
    <t>Caña de azucar Temporal</t>
  </si>
  <si>
    <t>SECRETARIA DE DESARROLLO AGROPECUARIO Y RECURSOS HIDRAULICOS</t>
  </si>
  <si>
    <t>SISTEMA NACIONAL DE INFORMACION PARA EL DESARROLLO RURAL SUSTENTABLE</t>
  </si>
  <si>
    <t>AVANCE DE SIEMBRAS Y COSECHAS CICLO PV 2016  (AÑO AGRICOLA)</t>
  </si>
  <si>
    <t>ESTADO: SAN LUIS POTOSI</t>
  </si>
  <si>
    <t>SUPERFICIE COSECHADA (HA)</t>
  </si>
  <si>
    <t>SUPERFICIE SINIESTRADA (HA)</t>
  </si>
  <si>
    <t>SUPERFICIE A COSECHAR  (HA)</t>
  </si>
  <si>
    <t>PRODUCCION ESTIMADA (TON)</t>
  </si>
  <si>
    <t>PRODUCCION OBTENIDA (TON)</t>
  </si>
  <si>
    <t>RENDIMIENTO ESTIMADO (TON)</t>
  </si>
  <si>
    <t>RENDIMIENTO OBTENIDO (TON)</t>
  </si>
  <si>
    <t>PRECIO MEDIO RURAL PONDERADO ($/TON)</t>
  </si>
  <si>
    <t>VALOR DE LA PRODUCCION (MILES $)</t>
  </si>
  <si>
    <t>GRANTOTAL</t>
  </si>
  <si>
    <t>AVANCE DE SIEMBRAS Y COSECHAS CICLO PV 2016  (AÑO AGRICOLA) RIEGO</t>
  </si>
  <si>
    <t>SUPERFICIE A COSECHAR (HA)</t>
  </si>
  <si>
    <t>AVANCE DE SIEMBRAS Y COSECHAS CICLO PV 2016  (AÑO AGRICOLA) TEMPORAL</t>
  </si>
  <si>
    <t>Superficie a Cosechar</t>
  </si>
  <si>
    <t>PROGRAMA DE SIEMBRAS Y COSECHAS CICLO O.I. 2016/2017</t>
  </si>
  <si>
    <t>GRAN TOTAL</t>
  </si>
  <si>
    <t xml:space="preserve">                       SECRETARIA DE DESARROLLO AGROPECUARIO Y RECURSOS HIDRÁULICOS</t>
  </si>
  <si>
    <t xml:space="preserve">                             SISTEMA NACIONAL DE INFORMACIÓN PARA EL DESARROLLO RURAL SUSTENTABLE</t>
  </si>
  <si>
    <t>RESUMEN DE AVANCE DE SIEMBRA Y COSECHAS AÑO AGRÍCOLA 2016 / 2017 (R+T)</t>
  </si>
  <si>
    <t>ESTADO DE SAN LUIS POTOSI</t>
  </si>
  <si>
    <t>CICLO PRODUCTIVO</t>
  </si>
  <si>
    <t>SUPERFICIE PROGRAMADA  (SIEMBRA / PLANTADA) (HA)</t>
  </si>
  <si>
    <t>SUPERFICIE SEMBRADA / PLANTADA  (HA)</t>
  </si>
  <si>
    <t>SUPERFICIE A COSECHAR</t>
  </si>
  <si>
    <t>PRODUCCIÓN PROGRAMADA (TON)</t>
  </si>
  <si>
    <t>PRODUCCIÓN OBTENIDA</t>
  </si>
  <si>
    <t>VALOR PRODUCCIÓN (MILES $)</t>
  </si>
  <si>
    <t>COMENTARIOS</t>
  </si>
  <si>
    <t>P.V. 2016</t>
  </si>
  <si>
    <t>*PERENNES 2016/ 2017</t>
  </si>
  <si>
    <t>Los datos reportados corresponden a cultivos Perennes año 2016. En cuanto a cultivos Perennes Especiales  (caña de azucar, café, alfalfa) 2016/2017, ya se consideran datos de superficie programada (plantada).</t>
  </si>
  <si>
    <t>O.I. 2016 / 2017</t>
  </si>
  <si>
    <t>Resumen: Riego + Temporal (R+T)</t>
  </si>
  <si>
    <t>Fuente: Red Agropecuaria Web / SAGARPA/ SIAP</t>
  </si>
  <si>
    <t>SUPERFICIE PROGRAMADA A SEMBRAR (HA)</t>
  </si>
  <si>
    <t>SUPERFICIE SEMBRADA (ha)</t>
  </si>
  <si>
    <t>CONSOLIDADO CULTIVOS P.V. 2016</t>
  </si>
  <si>
    <t>Riego</t>
  </si>
  <si>
    <t>Total PV  R+T =</t>
  </si>
  <si>
    <t>HAS</t>
  </si>
  <si>
    <t>Municipio</t>
  </si>
  <si>
    <t>Moctezuma</t>
  </si>
  <si>
    <t>Venado</t>
  </si>
  <si>
    <t>Soledad de Graciano Sánchez</t>
  </si>
  <si>
    <t>Villa de Ramos</t>
  </si>
  <si>
    <t>Salinas</t>
  </si>
  <si>
    <t>Santo Domingo</t>
  </si>
  <si>
    <t>Cedral</t>
  </si>
  <si>
    <t>Matehuala</t>
  </si>
  <si>
    <t>Villa de Guadalupe</t>
  </si>
  <si>
    <t>Charcas</t>
  </si>
  <si>
    <t>Mexquitic de Carmona</t>
  </si>
  <si>
    <t>Vanegas</t>
  </si>
  <si>
    <t>Catorce</t>
  </si>
  <si>
    <t>Villa Hidalgo</t>
  </si>
  <si>
    <t>Ahualulco</t>
  </si>
  <si>
    <t>Villa de Reyes</t>
  </si>
  <si>
    <t>Santa María del Río</t>
  </si>
  <si>
    <t>Villa de Arista</t>
  </si>
  <si>
    <t>Armadillo de Los Infante</t>
  </si>
  <si>
    <t>Zaragoza</t>
  </si>
  <si>
    <t>Villa de La Paz</t>
  </si>
  <si>
    <t>Cerro de San Pedro</t>
  </si>
  <si>
    <t>Tierra Nueva</t>
  </si>
  <si>
    <t>Villa de Arriaga</t>
  </si>
  <si>
    <t>Guadalcázar</t>
  </si>
  <si>
    <t>Villa Juárez</t>
  </si>
  <si>
    <t>Ciudad del Maíz</t>
  </si>
  <si>
    <t>CICLO</t>
  </si>
  <si>
    <t>FUENTE: Red Agropecuaria Web  SIAP / SAGARPA</t>
  </si>
  <si>
    <t>CICLO PRODUCTIVO PRIMAVERA VERANO 2016</t>
  </si>
  <si>
    <t>MODALIDAD RIEGO</t>
  </si>
  <si>
    <t>Superficie Siniestrada a Nivel municipal Ciclo Primavera Verano 2016</t>
  </si>
  <si>
    <t>AVANCE DE SIEMBRAS Y COSECHAS PERENNES 2016 / 2017</t>
  </si>
  <si>
    <t>PRODUCTIVO: PV 2016</t>
  </si>
  <si>
    <t>MODALIDAD TEMPORAL</t>
  </si>
  <si>
    <t>Superficie cosechada  (ha)</t>
  </si>
  <si>
    <t>AVANCE DE SIEMBRAS Y COSECHAS PERENNES 2016 RIEGO</t>
  </si>
  <si>
    <t>AVANCE DE SIEMBRAS Y COSECHAS PERENNES 2016 TEMPORAL</t>
  </si>
  <si>
    <t>CONSOLIDADO CULTIVOS O.I. 2016 / 2017</t>
  </si>
  <si>
    <t>Superficie programada a sembrar (ha)</t>
  </si>
  <si>
    <t>Superficie sembrada (ha)</t>
  </si>
  <si>
    <t>Producción programada (ton)</t>
  </si>
  <si>
    <t>Producción obtenida  (ton)</t>
  </si>
  <si>
    <t>Rendimiento  programado (ton/ha)</t>
  </si>
  <si>
    <t>Rendimiento obtenido  (ton)</t>
  </si>
  <si>
    <t>PROGRAMA DE SIEMBRAS Y COSECHAS CICLO O.I. 2016 / 2017 RIEGO</t>
  </si>
  <si>
    <t>PROGRAMA DE SIEMBRAS Y COSECHAS CICLO O.I. 2016 / 2017 TEMPORAL</t>
  </si>
  <si>
    <t>Suoerficie cosechada (ha.)</t>
  </si>
  <si>
    <t>REPORTE AL MES DE NOVIEMBRE 2016</t>
  </si>
  <si>
    <t>Octubre</t>
  </si>
  <si>
    <t>Noviembre</t>
  </si>
  <si>
    <t>Diferencia</t>
  </si>
  <si>
    <t>Alaquines</t>
  </si>
  <si>
    <t>Aquismón</t>
  </si>
  <si>
    <t>Axtla de Terrazas</t>
  </si>
  <si>
    <t>Cerritos</t>
  </si>
  <si>
    <t>Ciudad Fernández</t>
  </si>
  <si>
    <t>Ciudad Valles</t>
  </si>
  <si>
    <t>Coxcatlán</t>
  </si>
  <si>
    <t>Cárdenas</t>
  </si>
  <si>
    <t>Ebano</t>
  </si>
  <si>
    <t>El Naranjo</t>
  </si>
  <si>
    <t>Huehuetlán</t>
  </si>
  <si>
    <t>Lagunillas</t>
  </si>
  <si>
    <t>Matlapa</t>
  </si>
  <si>
    <t>Rayón</t>
  </si>
  <si>
    <t>Rioverde</t>
  </si>
  <si>
    <t>San Antonio</t>
  </si>
  <si>
    <t>San Ciro de Acosta</t>
  </si>
  <si>
    <t>San Martín Chalchicuautla</t>
  </si>
  <si>
    <t>San Nicolás Tolentino</t>
  </si>
  <si>
    <t>San Vicente Tancuayalab</t>
  </si>
  <si>
    <t>Santa Catarina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</si>
  <si>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</si>
  <si>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</si>
  <si>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</si>
  <si>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</si>
  <si>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</si>
  <si>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</si>
  <si>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</si>
  <si>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</si>
  <si>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Xilitla</t>
  </si>
  <si>
    <t>Ciclo PV 2016 TEMPORAL</t>
  </si>
  <si>
    <t>Siniestros acumulados (ha)</t>
  </si>
  <si>
    <t>(ha)</t>
  </si>
  <si>
    <t>Reporte comparativo siniestros Octubre vs Noviembre</t>
  </si>
  <si>
    <r>
      <t xml:space="preserve">Para el ciclo P.V.  2016, la superficie total  programada a sembrar (R+T) es de   480,967 Ha., al mes de  noviembre se  reportan </t>
    </r>
    <r>
      <rPr>
        <b/>
        <sz val="10"/>
        <rFont val="Trebuchet MS"/>
        <family val="2"/>
      </rPr>
      <t xml:space="preserve"> 383,436 Ha. sembradas (79%),</t>
    </r>
    <r>
      <rPr>
        <sz val="10"/>
        <rFont val="Trebuchet MS"/>
        <family val="2"/>
      </rPr>
      <t xml:space="preserve"> de las cuales 51,432 Ha.  corresponden a la modalidad de riego con un 93% de avance de siembra y 332,003 Ha de temporal representando un 77% de avance de siembra.E</t>
    </r>
    <r>
      <rPr>
        <b/>
        <sz val="10"/>
        <rFont val="Trebuchet MS"/>
        <family val="2"/>
      </rPr>
      <t>n lo referente a superficie siniestrada 91,566 Ha., se anexa desglose</t>
    </r>
    <r>
      <rPr>
        <sz val="10"/>
        <rFont val="Trebuchet MS"/>
        <family val="2"/>
      </rPr>
      <t xml:space="preserve">, </t>
    </r>
  </si>
  <si>
    <t xml:space="preserve">                                                            SAN LUIS POTOSI</t>
  </si>
  <si>
    <t xml:space="preserve">                           AVANCE DE LA PRODUCCION PECUARIA 2016</t>
  </si>
  <si>
    <t>Clasificación / Especie</t>
  </si>
  <si>
    <t>Producción en el mes (ton)</t>
  </si>
  <si>
    <t>Producción acumulada (ton)</t>
  </si>
  <si>
    <t>Valor de la producción (miles $)</t>
  </si>
  <si>
    <t>Leche</t>
  </si>
  <si>
    <t>Bovino</t>
  </si>
  <si>
    <t>Caprino</t>
  </si>
  <si>
    <t>Carne</t>
  </si>
  <si>
    <t>Porcino</t>
  </si>
  <si>
    <t>Ovino</t>
  </si>
  <si>
    <t>Ave</t>
  </si>
  <si>
    <t>Guajolote</t>
  </si>
  <si>
    <t>Conejo</t>
  </si>
  <si>
    <t>Otros productos</t>
  </si>
  <si>
    <t>Huevo plato</t>
  </si>
  <si>
    <t>Miel</t>
  </si>
  <si>
    <t>Cera</t>
  </si>
  <si>
    <t>Lana</t>
  </si>
  <si>
    <t>Valor Total</t>
  </si>
  <si>
    <t>Datos preliminares</t>
  </si>
  <si>
    <t>Valor en canal 
(miles $)</t>
  </si>
  <si>
    <t>MES DE NOVIEMBRE ( ACUMULADO)</t>
  </si>
  <si>
    <t xml:space="preserve">Ciclo O.I. 2016 / 2017, de una superficie programada a sembrara de 69,505 Ha.,se tiene un avance de superficie sembrada de  15,953 Ha., que representa un 23% de avance </t>
  </si>
  <si>
    <t>CONSOLIDADO CULTIVOS PERENNES</t>
  </si>
  <si>
    <t>Producción  programada (ton)</t>
  </si>
  <si>
    <t>AVANCE PERENNES ESPECIALES  2016 /2017</t>
  </si>
  <si>
    <t>Superficie cosechada ó a cosechar (ha)</t>
  </si>
  <si>
    <t>* Perennes / Superficie plantada total (326,164), y superficie en producción (318,691 Ha.)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</si>
</sst>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.00_ ;[Red]\-#,##0.00\ "/>
    <numFmt numFmtId="165" formatCode="_-* #,##0_-;\-* #,##0_-;_-* &quot;-&quot;??_-;_-@_-"/>
    <numFmt numFmtId="166" formatCode="#,##0_ ;[Red]\-#,##0\ "/>
    <numFmt numFmtId="167" formatCode="_-* #,##0.0_-;\-* #,##0.0_-;_-* &quot;-&quot;??_-;_-@_-"/>
    <numFmt numFmtId="168" formatCode="#,##0.0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333333"/>
      <name val="Arial"/>
      <family val="2"/>
    </font>
    <font>
      <sz val="8"/>
      <color rgb="FFFFFFFF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2"/>
      <name val="Trebuchet MS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name val="Trebuchet MS"/>
      <family val="2"/>
    </font>
    <font>
      <sz val="11"/>
      <color rgb="FFFF0000"/>
      <name val="Trebuchet MS"/>
      <family val="2"/>
    </font>
    <font>
      <b/>
      <sz val="11"/>
      <name val="Trebuchet MS"/>
      <family val="2"/>
    </font>
    <font>
      <b/>
      <sz val="9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rgb="FF333333"/>
      <name val="Arial"/>
      <family val="2"/>
    </font>
    <font>
      <b/>
      <sz val="16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rgb="FF333333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9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E3E3E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EFFEE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/>
    <xf numFmtId="43" fontId="16" fillId="0" borderId="0" applyFont="0" applyFill="0" applyBorder="0" applyAlignment="0" applyProtection="0"/>
  </cellStyleXfs>
  <cellXfs count="28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/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10" fillId="0" borderId="0" xfId="1" applyFont="1" applyBorder="1" applyAlignment="1">
      <alignment wrapText="1"/>
    </xf>
    <xf numFmtId="0" fontId="11" fillId="0" borderId="0" xfId="1" applyFont="1" applyBorder="1" applyAlignment="1">
      <alignment horizontal="left" wrapText="1"/>
    </xf>
    <xf numFmtId="0" fontId="9" fillId="0" borderId="0" xfId="1" applyFill="1" applyBorder="1"/>
    <xf numFmtId="0" fontId="9" fillId="0" borderId="0" xfId="1" applyBorder="1"/>
    <xf numFmtId="0" fontId="12" fillId="4" borderId="1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/>
    </xf>
    <xf numFmtId="3" fontId="2" fillId="5" borderId="4" xfId="0" applyNumberFormat="1" applyFont="1" applyFill="1" applyBorder="1" applyAlignment="1">
      <alignment horizontal="center" vertical="center" wrapText="1"/>
    </xf>
    <xf numFmtId="4" fontId="2" fillId="5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right" vertical="top" wrapText="1"/>
    </xf>
    <xf numFmtId="4" fontId="6" fillId="0" borderId="2" xfId="0" applyNumberFormat="1" applyFont="1" applyFill="1" applyBorder="1" applyAlignment="1">
      <alignment horizontal="right" vertical="top" wrapText="1"/>
    </xf>
    <xf numFmtId="0" fontId="0" fillId="0" borderId="0" xfId="0" applyFill="1"/>
    <xf numFmtId="0" fontId="0" fillId="0" borderId="2" xfId="0" applyFill="1" applyBorder="1"/>
    <xf numFmtId="0" fontId="0" fillId="6" borderId="0" xfId="0" applyFill="1"/>
    <xf numFmtId="0" fontId="7" fillId="0" borderId="0" xfId="0" applyFont="1" applyFill="1" applyBorder="1" applyAlignment="1">
      <alignment horizontal="left" vertical="top" wrapText="1"/>
    </xf>
    <xf numFmtId="4" fontId="7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right" vertical="top" wrapText="1"/>
    </xf>
    <xf numFmtId="0" fontId="0" fillId="0" borderId="0" xfId="0" applyFill="1" applyBorder="1"/>
    <xf numFmtId="0" fontId="0" fillId="0" borderId="0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right" vertical="top" wrapText="1"/>
    </xf>
    <xf numFmtId="4" fontId="6" fillId="2" borderId="2" xfId="0" applyNumberFormat="1" applyFont="1" applyFill="1" applyBorder="1" applyAlignment="1">
      <alignment horizontal="right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right" vertical="top" wrapText="1"/>
    </xf>
    <xf numFmtId="4" fontId="6" fillId="3" borderId="2" xfId="0" applyNumberFormat="1" applyFont="1" applyFill="1" applyBorder="1" applyAlignment="1">
      <alignment horizontal="right" vertical="top" wrapText="1"/>
    </xf>
    <xf numFmtId="0" fontId="6" fillId="5" borderId="2" xfId="0" applyFont="1" applyFill="1" applyBorder="1" applyAlignment="1">
      <alignment horizontal="left" vertical="top" wrapText="1"/>
    </xf>
    <xf numFmtId="0" fontId="6" fillId="5" borderId="2" xfId="0" applyFont="1" applyFill="1" applyBorder="1" applyAlignment="1">
      <alignment horizontal="right" vertical="top" wrapText="1"/>
    </xf>
    <xf numFmtId="4" fontId="6" fillId="5" borderId="2" xfId="0" applyNumberFormat="1" applyFont="1" applyFill="1" applyBorder="1" applyAlignment="1">
      <alignment horizontal="right" vertical="top" wrapText="1"/>
    </xf>
    <xf numFmtId="0" fontId="0" fillId="5" borderId="2" xfId="0" applyFill="1" applyBorder="1"/>
    <xf numFmtId="0" fontId="2" fillId="0" borderId="0" xfId="1" applyFont="1" applyBorder="1" applyAlignment="1">
      <alignment wrapText="1"/>
    </xf>
    <xf numFmtId="0" fontId="14" fillId="0" borderId="0" xfId="1" applyFont="1" applyBorder="1" applyAlignment="1">
      <alignment horizontal="left" wrapText="1"/>
    </xf>
    <xf numFmtId="0" fontId="14" fillId="0" borderId="0" xfId="1" applyFont="1" applyFill="1" applyBorder="1"/>
    <xf numFmtId="0" fontId="14" fillId="0" borderId="0" xfId="1" applyFont="1" applyBorder="1"/>
    <xf numFmtId="0" fontId="12" fillId="4" borderId="2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vertical="top" wrapText="1"/>
    </xf>
    <xf numFmtId="4" fontId="5" fillId="0" borderId="0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right" vertical="top" wrapText="1"/>
    </xf>
    <xf numFmtId="0" fontId="0" fillId="0" borderId="0" xfId="0" applyBorder="1"/>
    <xf numFmtId="0" fontId="12" fillId="0" borderId="0" xfId="0" applyFont="1" applyFill="1" applyBorder="1" applyAlignment="1">
      <alignment vertical="center"/>
    </xf>
    <xf numFmtId="164" fontId="12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15" fillId="0" borderId="0" xfId="0" applyFont="1" applyFill="1"/>
    <xf numFmtId="0" fontId="15" fillId="0" borderId="0" xfId="0" applyFont="1" applyFill="1" applyBorder="1"/>
    <xf numFmtId="0" fontId="6" fillId="0" borderId="0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vertical="center" wrapText="1"/>
    </xf>
    <xf numFmtId="0" fontId="2" fillId="0" borderId="0" xfId="1" applyFont="1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0" fillId="0" borderId="1" xfId="0" applyBorder="1"/>
    <xf numFmtId="0" fontId="0" fillId="0" borderId="5" xfId="0" applyBorder="1"/>
    <xf numFmtId="0" fontId="8" fillId="0" borderId="5" xfId="0" applyFont="1" applyBorder="1" applyAlignment="1"/>
    <xf numFmtId="0" fontId="17" fillId="0" borderId="5" xfId="0" applyFont="1" applyBorder="1" applyAlignment="1"/>
    <xf numFmtId="0" fontId="18" fillId="0" borderId="5" xfId="0" applyFont="1" applyBorder="1"/>
    <xf numFmtId="0" fontId="18" fillId="0" borderId="6" xfId="0" applyFont="1" applyBorder="1"/>
    <xf numFmtId="0" fontId="0" fillId="0" borderId="10" xfId="0" applyBorder="1"/>
    <xf numFmtId="0" fontId="1" fillId="0" borderId="0" xfId="0" applyFont="1" applyBorder="1" applyAlignment="1"/>
    <xf numFmtId="0" fontId="19" fillId="0" borderId="0" xfId="0" applyFont="1" applyBorder="1" applyAlignment="1"/>
    <xf numFmtId="0" fontId="18" fillId="0" borderId="0" xfId="0" applyFont="1" applyBorder="1"/>
    <xf numFmtId="0" fontId="18" fillId="0" borderId="11" xfId="0" applyFont="1" applyBorder="1"/>
    <xf numFmtId="0" fontId="20" fillId="0" borderId="0" xfId="0" applyFont="1" applyBorder="1"/>
    <xf numFmtId="0" fontId="21" fillId="0" borderId="1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2" fillId="0" borderId="0" xfId="0" applyFont="1" applyBorder="1"/>
    <xf numFmtId="0" fontId="23" fillId="0" borderId="0" xfId="0" applyFont="1" applyBorder="1"/>
    <xf numFmtId="0" fontId="24" fillId="0" borderId="0" xfId="0" applyFont="1" applyBorder="1"/>
    <xf numFmtId="0" fontId="23" fillId="0" borderId="11" xfId="0" applyFont="1" applyBorder="1"/>
    <xf numFmtId="0" fontId="19" fillId="0" borderId="13" xfId="0" applyFont="1" applyBorder="1"/>
    <xf numFmtId="0" fontId="0" fillId="0" borderId="14" xfId="0" applyBorder="1"/>
    <xf numFmtId="0" fontId="18" fillId="0" borderId="14" xfId="0" applyFont="1" applyBorder="1"/>
    <xf numFmtId="0" fontId="18" fillId="0" borderId="15" xfId="0" applyFont="1" applyBorder="1"/>
    <xf numFmtId="0" fontId="26" fillId="7" borderId="16" xfId="1" applyFont="1" applyFill="1" applyBorder="1" applyAlignment="1">
      <alignment horizontal="center" vertical="center" wrapText="1"/>
    </xf>
    <xf numFmtId="0" fontId="26" fillId="7" borderId="17" xfId="1" applyFont="1" applyFill="1" applyBorder="1" applyAlignment="1">
      <alignment horizontal="center" vertical="center" wrapText="1"/>
    </xf>
    <xf numFmtId="0" fontId="25" fillId="7" borderId="1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5" fillId="0" borderId="19" xfId="0" applyFont="1" applyFill="1" applyBorder="1" applyAlignment="1">
      <alignment horizontal="center" wrapText="1"/>
    </xf>
    <xf numFmtId="165" fontId="25" fillId="8" borderId="20" xfId="2" applyNumberFormat="1" applyFont="1" applyFill="1" applyBorder="1" applyAlignment="1">
      <alignment horizontal="center" wrapText="1"/>
    </xf>
    <xf numFmtId="166" fontId="25" fillId="8" borderId="2" xfId="0" applyNumberFormat="1" applyFont="1" applyFill="1" applyBorder="1" applyAlignment="1">
      <alignment horizontal="center" wrapText="1"/>
    </xf>
    <xf numFmtId="165" fontId="25" fillId="8" borderId="2" xfId="0" applyNumberFormat="1" applyFont="1" applyFill="1" applyBorder="1" applyAlignment="1">
      <alignment horizontal="center" wrapText="1"/>
    </xf>
    <xf numFmtId="3" fontId="25" fillId="8" borderId="2" xfId="0" applyNumberFormat="1" applyFont="1" applyFill="1" applyBorder="1" applyAlignment="1">
      <alignment horizontal="center" wrapText="1"/>
    </xf>
    <xf numFmtId="0" fontId="27" fillId="8" borderId="21" xfId="0" applyFont="1" applyFill="1" applyBorder="1" applyAlignment="1">
      <alignment horizontal="justify" wrapText="1"/>
    </xf>
    <xf numFmtId="3" fontId="25" fillId="0" borderId="20" xfId="0" applyNumberFormat="1" applyFont="1" applyFill="1" applyBorder="1" applyAlignment="1">
      <alignment horizontal="center" wrapText="1"/>
    </xf>
    <xf numFmtId="3" fontId="25" fillId="0" borderId="2" xfId="0" applyNumberFormat="1" applyFont="1" applyFill="1" applyBorder="1" applyAlignment="1">
      <alignment horizontal="center" wrapText="1"/>
    </xf>
    <xf numFmtId="165" fontId="25" fillId="0" borderId="2" xfId="2" applyNumberFormat="1" applyFont="1" applyFill="1" applyBorder="1" applyAlignment="1">
      <alignment horizontal="right" wrapText="1"/>
    </xf>
    <xf numFmtId="165" fontId="25" fillId="0" borderId="2" xfId="0" applyNumberFormat="1" applyFont="1" applyFill="1" applyBorder="1" applyAlignment="1">
      <alignment horizontal="center"/>
    </xf>
    <xf numFmtId="165" fontId="25" fillId="0" borderId="2" xfId="2" applyNumberFormat="1" applyFont="1" applyFill="1" applyBorder="1" applyAlignment="1">
      <alignment wrapText="1"/>
    </xf>
    <xf numFmtId="3" fontId="25" fillId="0" borderId="2" xfId="0" applyNumberFormat="1" applyFont="1" applyFill="1" applyBorder="1" applyAlignment="1">
      <alignment wrapText="1"/>
    </xf>
    <xf numFmtId="0" fontId="0" fillId="0" borderId="0" xfId="0" applyAlignment="1"/>
    <xf numFmtId="0" fontId="25" fillId="7" borderId="3" xfId="0" applyFont="1" applyFill="1" applyBorder="1" applyAlignment="1">
      <alignment horizontal="center"/>
    </xf>
    <xf numFmtId="0" fontId="25" fillId="7" borderId="4" xfId="0" applyFont="1" applyFill="1" applyBorder="1" applyAlignment="1">
      <alignment horizontal="center"/>
    </xf>
    <xf numFmtId="3" fontId="25" fillId="7" borderId="4" xfId="0" applyNumberFormat="1" applyFont="1" applyFill="1" applyBorder="1" applyAlignment="1">
      <alignment horizontal="center"/>
    </xf>
    <xf numFmtId="0" fontId="25" fillId="7" borderId="15" xfId="0" applyFont="1" applyFill="1" applyBorder="1" applyAlignment="1">
      <alignment horizontal="justify" wrapText="1"/>
    </xf>
    <xf numFmtId="0" fontId="1" fillId="0" borderId="0" xfId="0" applyFont="1"/>
    <xf numFmtId="0" fontId="29" fillId="0" borderId="0" xfId="0" applyFont="1"/>
    <xf numFmtId="0" fontId="22" fillId="0" borderId="0" xfId="0" applyFont="1"/>
    <xf numFmtId="0" fontId="30" fillId="0" borderId="0" xfId="0" applyFont="1"/>
    <xf numFmtId="0" fontId="6" fillId="6" borderId="2" xfId="0" applyFont="1" applyFill="1" applyBorder="1" applyAlignment="1">
      <alignment horizontal="right" vertical="top" wrapText="1"/>
    </xf>
    <xf numFmtId="167" fontId="6" fillId="5" borderId="2" xfId="2" applyNumberFormat="1" applyFont="1" applyFill="1" applyBorder="1" applyAlignment="1">
      <alignment horizontal="right" vertical="top" wrapText="1"/>
    </xf>
    <xf numFmtId="167" fontId="6" fillId="6" borderId="2" xfId="2" applyNumberFormat="1" applyFont="1" applyFill="1" applyBorder="1" applyAlignment="1">
      <alignment horizontal="right" vertical="top" wrapText="1"/>
    </xf>
    <xf numFmtId="0" fontId="5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top" wrapText="1"/>
    </xf>
    <xf numFmtId="4" fontId="7" fillId="4" borderId="2" xfId="0" applyNumberFormat="1" applyFont="1" applyFill="1" applyBorder="1" applyAlignment="1">
      <alignment horizontal="right" vertical="top" wrapText="1"/>
    </xf>
    <xf numFmtId="0" fontId="7" fillId="4" borderId="2" xfId="0" applyFont="1" applyFill="1" applyBorder="1" applyAlignment="1">
      <alignment horizontal="right" vertical="top" wrapText="1"/>
    </xf>
    <xf numFmtId="0" fontId="5" fillId="4" borderId="2" xfId="0" applyFont="1" applyFill="1" applyBorder="1" applyAlignment="1">
      <alignment horizontal="left" vertical="top" wrapText="1"/>
    </xf>
    <xf numFmtId="4" fontId="5" fillId="4" borderId="2" xfId="0" applyNumberFormat="1" applyFont="1" applyFill="1" applyBorder="1" applyAlignment="1">
      <alignment horizontal="right" vertical="top" wrapText="1"/>
    </xf>
    <xf numFmtId="0" fontId="5" fillId="4" borderId="2" xfId="0" applyFont="1" applyFill="1" applyBorder="1" applyAlignment="1">
      <alignment horizontal="right" vertical="top" wrapText="1"/>
    </xf>
    <xf numFmtId="167" fontId="5" fillId="4" borderId="2" xfId="2" applyNumberFormat="1" applyFont="1" applyFill="1" applyBorder="1" applyAlignment="1">
      <alignment horizontal="right" vertical="top" wrapText="1"/>
    </xf>
    <xf numFmtId="17" fontId="2" fillId="0" borderId="11" xfId="1" applyNumberFormat="1" applyFont="1" applyBorder="1" applyAlignment="1">
      <alignment horizontal="left" wrapText="1"/>
    </xf>
    <xf numFmtId="0" fontId="12" fillId="4" borderId="21" xfId="1" applyFont="1" applyFill="1" applyBorder="1" applyAlignment="1">
      <alignment horizontal="center" vertical="center" wrapText="1"/>
    </xf>
    <xf numFmtId="3" fontId="2" fillId="5" borderId="22" xfId="0" applyNumberFormat="1" applyFont="1" applyFill="1" applyBorder="1" applyAlignment="1">
      <alignment horizontal="center" vertical="center" wrapText="1"/>
    </xf>
    <xf numFmtId="0" fontId="31" fillId="5" borderId="2" xfId="0" applyFont="1" applyFill="1" applyBorder="1" applyAlignment="1">
      <alignment horizontal="left" vertical="top" wrapText="1"/>
    </xf>
    <xf numFmtId="0" fontId="31" fillId="0" borderId="2" xfId="0" applyFont="1" applyFill="1" applyBorder="1" applyAlignment="1">
      <alignment horizontal="left" vertical="top" wrapText="1"/>
    </xf>
    <xf numFmtId="0" fontId="33" fillId="0" borderId="0" xfId="0" applyFont="1" applyAlignment="1">
      <alignment horizontal="left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3" fontId="0" fillId="0" borderId="0" xfId="0" applyNumberFormat="1" applyBorder="1" applyAlignment="1">
      <alignment horizontal="left"/>
    </xf>
    <xf numFmtId="0" fontId="5" fillId="0" borderId="0" xfId="0" applyFont="1" applyFill="1" applyAlignment="1">
      <alignment horizontal="center" vertical="center" wrapText="1"/>
    </xf>
    <xf numFmtId="0" fontId="34" fillId="5" borderId="2" xfId="0" applyFont="1" applyFill="1" applyBorder="1" applyAlignment="1">
      <alignment horizontal="right" vertical="top" wrapText="1"/>
    </xf>
    <xf numFmtId="0" fontId="6" fillId="0" borderId="0" xfId="0" applyFont="1" applyFill="1" applyAlignment="1">
      <alignment horizontal="right" vertical="top" wrapText="1"/>
    </xf>
    <xf numFmtId="0" fontId="34" fillId="0" borderId="2" xfId="0" applyFont="1" applyFill="1" applyBorder="1" applyAlignment="1">
      <alignment horizontal="right" vertical="top" wrapText="1"/>
    </xf>
    <xf numFmtId="0" fontId="7" fillId="0" borderId="0" xfId="0" applyFont="1" applyFill="1" applyAlignment="1">
      <alignment horizontal="right" vertical="top" wrapText="1"/>
    </xf>
    <xf numFmtId="0" fontId="4" fillId="6" borderId="5" xfId="0" applyFont="1" applyFill="1" applyBorder="1" applyAlignment="1">
      <alignment horizontal="left" vertical="center" wrapText="1"/>
    </xf>
    <xf numFmtId="0" fontId="3" fillId="6" borderId="5" xfId="0" applyFont="1" applyFill="1" applyBorder="1" applyAlignment="1">
      <alignment vertical="center" wrapText="1"/>
    </xf>
    <xf numFmtId="0" fontId="10" fillId="6" borderId="6" xfId="0" applyFont="1" applyFill="1" applyBorder="1" applyAlignment="1">
      <alignment horizontal="left" vertical="center" wrapText="1"/>
    </xf>
    <xf numFmtId="0" fontId="4" fillId="6" borderId="0" xfId="0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vertical="center" wrapText="1"/>
    </xf>
    <xf numFmtId="0" fontId="4" fillId="6" borderId="11" xfId="0" applyFont="1" applyFill="1" applyBorder="1" applyAlignment="1">
      <alignment horizontal="left" vertical="center" wrapText="1"/>
    </xf>
    <xf numFmtId="0" fontId="3" fillId="6" borderId="13" xfId="0" applyFont="1" applyFill="1" applyBorder="1" applyAlignment="1">
      <alignment vertical="center" wrapText="1"/>
    </xf>
    <xf numFmtId="0" fontId="10" fillId="6" borderId="14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vertical="center" wrapText="1"/>
    </xf>
    <xf numFmtId="0" fontId="4" fillId="6" borderId="15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vertical="center" wrapText="1"/>
    </xf>
    <xf numFmtId="0" fontId="10" fillId="6" borderId="10" xfId="0" applyFont="1" applyFill="1" applyBorder="1" applyAlignment="1">
      <alignment vertical="center" wrapText="1"/>
    </xf>
    <xf numFmtId="167" fontId="11" fillId="5" borderId="2" xfId="2" applyNumberFormat="1" applyFont="1" applyFill="1" applyBorder="1"/>
    <xf numFmtId="167" fontId="11" fillId="0" borderId="2" xfId="2" applyNumberFormat="1" applyFont="1" applyFill="1" applyBorder="1"/>
    <xf numFmtId="0" fontId="13" fillId="10" borderId="2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left" vertical="top" wrapText="1"/>
    </xf>
    <xf numFmtId="0" fontId="13" fillId="10" borderId="2" xfId="0" applyFont="1" applyFill="1" applyBorder="1" applyAlignment="1">
      <alignment horizontal="right" vertical="top" wrapText="1"/>
    </xf>
    <xf numFmtId="3" fontId="35" fillId="10" borderId="2" xfId="0" applyNumberFormat="1" applyFont="1" applyFill="1" applyBorder="1" applyAlignment="1">
      <alignment horizontal="right" vertical="top" wrapText="1"/>
    </xf>
    <xf numFmtId="0" fontId="37" fillId="10" borderId="2" xfId="0" applyFont="1" applyFill="1" applyBorder="1" applyAlignment="1">
      <alignment horizontal="left" vertical="top" wrapText="1"/>
    </xf>
    <xf numFmtId="0" fontId="37" fillId="10" borderId="2" xfId="0" applyFont="1" applyFill="1" applyBorder="1" applyAlignment="1">
      <alignment horizontal="right" vertical="top" wrapText="1"/>
    </xf>
    <xf numFmtId="4" fontId="37" fillId="10" borderId="2" xfId="0" applyNumberFormat="1" applyFont="1" applyFill="1" applyBorder="1" applyAlignment="1">
      <alignment horizontal="right" vertical="top" wrapText="1"/>
    </xf>
    <xf numFmtId="168" fontId="35" fillId="10" borderId="2" xfId="0" applyNumberFormat="1" applyFont="1" applyFill="1" applyBorder="1" applyAlignment="1">
      <alignment horizontal="right" vertical="top" wrapText="1"/>
    </xf>
    <xf numFmtId="0" fontId="38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7" fontId="39" fillId="0" borderId="0" xfId="0" applyNumberFormat="1" applyFont="1" applyAlignment="1">
      <alignment horizontal="left" vertical="center" wrapText="1"/>
    </xf>
    <xf numFmtId="0" fontId="0" fillId="0" borderId="11" xfId="0" applyFill="1" applyBorder="1"/>
    <xf numFmtId="0" fontId="12" fillId="4" borderId="19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3" fontId="5" fillId="4" borderId="2" xfId="0" applyNumberFormat="1" applyFont="1" applyFill="1" applyBorder="1" applyAlignment="1">
      <alignment horizontal="right" vertical="top" wrapText="1"/>
    </xf>
    <xf numFmtId="17" fontId="14" fillId="0" borderId="0" xfId="1" applyNumberFormat="1" applyFont="1" applyBorder="1" applyAlignment="1">
      <alignment horizontal="left" wrapText="1"/>
    </xf>
    <xf numFmtId="0" fontId="2" fillId="0" borderId="27" xfId="1" applyFont="1" applyBorder="1" applyAlignment="1">
      <alignment wrapText="1"/>
    </xf>
    <xf numFmtId="0" fontId="0" fillId="0" borderId="28" xfId="0" applyBorder="1"/>
    <xf numFmtId="0" fontId="0" fillId="0" borderId="26" xfId="0" applyBorder="1"/>
    <xf numFmtId="0" fontId="14" fillId="0" borderId="11" xfId="1" applyFont="1" applyBorder="1" applyAlignment="1">
      <alignment horizontal="left" wrapText="1"/>
    </xf>
    <xf numFmtId="17" fontId="14" fillId="0" borderId="0" xfId="1" applyNumberFormat="1" applyFont="1" applyBorder="1"/>
    <xf numFmtId="0" fontId="13" fillId="9" borderId="3" xfId="0" applyFont="1" applyFill="1" applyBorder="1" applyAlignment="1">
      <alignment vertical="center"/>
    </xf>
    <xf numFmtId="3" fontId="2" fillId="9" borderId="4" xfId="0" applyNumberFormat="1" applyFont="1" applyFill="1" applyBorder="1" applyAlignment="1">
      <alignment horizontal="center" vertical="center" wrapText="1"/>
    </xf>
    <xf numFmtId="4" fontId="2" fillId="9" borderId="4" xfId="0" applyNumberFormat="1" applyFont="1" applyFill="1" applyBorder="1" applyAlignment="1">
      <alignment horizontal="center" vertical="center" wrapText="1"/>
    </xf>
    <xf numFmtId="3" fontId="2" fillId="9" borderId="22" xfId="0" applyNumberFormat="1" applyFont="1" applyFill="1" applyBorder="1" applyAlignment="1">
      <alignment horizontal="center" vertical="center" wrapText="1"/>
    </xf>
    <xf numFmtId="0" fontId="0" fillId="0" borderId="27" xfId="0" applyBorder="1"/>
    <xf numFmtId="17" fontId="0" fillId="0" borderId="0" xfId="0" applyNumberFormat="1" applyBorder="1"/>
    <xf numFmtId="0" fontId="6" fillId="11" borderId="2" xfId="0" applyFont="1" applyFill="1" applyBorder="1" applyAlignment="1">
      <alignment horizontal="right" vertical="top" wrapText="1"/>
    </xf>
    <xf numFmtId="3" fontId="6" fillId="3" borderId="2" xfId="0" applyNumberFormat="1" applyFont="1" applyFill="1" applyBorder="1" applyAlignment="1">
      <alignment horizontal="right" vertical="top" wrapText="1"/>
    </xf>
    <xf numFmtId="3" fontId="6" fillId="2" borderId="2" xfId="0" applyNumberFormat="1" applyFont="1" applyFill="1" applyBorder="1" applyAlignment="1">
      <alignment horizontal="right" vertical="top" wrapText="1"/>
    </xf>
    <xf numFmtId="0" fontId="40" fillId="11" borderId="2" xfId="0" applyFont="1" applyFill="1" applyBorder="1" applyAlignment="1">
      <alignment horizontal="left" vertical="top" wrapText="1"/>
    </xf>
    <xf numFmtId="3" fontId="40" fillId="11" borderId="2" xfId="0" applyNumberFormat="1" applyFont="1" applyFill="1" applyBorder="1" applyAlignment="1">
      <alignment horizontal="right" vertical="top" wrapText="1"/>
    </xf>
    <xf numFmtId="0" fontId="40" fillId="11" borderId="2" xfId="0" applyFont="1" applyFill="1" applyBorder="1" applyAlignment="1">
      <alignment horizontal="right" vertical="top" wrapText="1"/>
    </xf>
    <xf numFmtId="4" fontId="40" fillId="11" borderId="2" xfId="0" applyNumberFormat="1" applyFont="1" applyFill="1" applyBorder="1" applyAlignment="1">
      <alignment horizontal="right" vertical="top" wrapText="1"/>
    </xf>
    <xf numFmtId="0" fontId="41" fillId="11" borderId="2" xfId="0" applyFont="1" applyFill="1" applyBorder="1" applyAlignment="1">
      <alignment horizontal="right" vertical="top" wrapText="1"/>
    </xf>
    <xf numFmtId="0" fontId="31" fillId="11" borderId="2" xfId="0" applyFont="1" applyFill="1" applyBorder="1" applyAlignment="1">
      <alignment horizontal="left" vertical="top" wrapText="1"/>
    </xf>
    <xf numFmtId="0" fontId="31" fillId="3" borderId="2" xfId="0" applyFont="1" applyFill="1" applyBorder="1" applyAlignment="1">
      <alignment horizontal="left" vertical="top" wrapText="1"/>
    </xf>
    <xf numFmtId="0" fontId="31" fillId="2" borderId="2" xfId="0" applyFont="1" applyFill="1" applyBorder="1" applyAlignment="1">
      <alignment horizontal="left" vertical="top" wrapText="1"/>
    </xf>
    <xf numFmtId="0" fontId="6" fillId="12" borderId="2" xfId="0" applyFont="1" applyFill="1" applyBorder="1" applyAlignment="1">
      <alignment horizontal="right" vertical="top" wrapText="1"/>
    </xf>
    <xf numFmtId="3" fontId="6" fillId="12" borderId="2" xfId="0" applyNumberFormat="1" applyFont="1" applyFill="1" applyBorder="1" applyAlignment="1">
      <alignment horizontal="right" vertical="top" wrapText="1"/>
    </xf>
    <xf numFmtId="0" fontId="13" fillId="13" borderId="2" xfId="0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 wrapText="1"/>
    </xf>
    <xf numFmtId="3" fontId="41" fillId="11" borderId="2" xfId="0" applyNumberFormat="1" applyFont="1" applyFill="1" applyBorder="1" applyAlignment="1">
      <alignment horizontal="right" vertical="top" wrapText="1"/>
    </xf>
    <xf numFmtId="0" fontId="42" fillId="13" borderId="2" xfId="0" applyFont="1" applyFill="1" applyBorder="1" applyAlignment="1">
      <alignment horizontal="left" vertical="top" wrapText="1"/>
    </xf>
    <xf numFmtId="3" fontId="42" fillId="13" borderId="2" xfId="0" applyNumberFormat="1" applyFont="1" applyFill="1" applyBorder="1" applyAlignment="1">
      <alignment horizontal="right" vertical="top" wrapText="1"/>
    </xf>
    <xf numFmtId="0" fontId="25" fillId="0" borderId="19" xfId="0" applyFont="1" applyFill="1" applyBorder="1" applyAlignment="1">
      <alignment horizontal="center"/>
    </xf>
    <xf numFmtId="3" fontId="25" fillId="0" borderId="20" xfId="0" applyNumberFormat="1" applyFont="1" applyFill="1" applyBorder="1" applyAlignment="1">
      <alignment horizontal="center"/>
    </xf>
    <xf numFmtId="166" fontId="25" fillId="0" borderId="2" xfId="0" applyNumberFormat="1" applyFont="1" applyFill="1" applyBorder="1" applyAlignment="1">
      <alignment horizontal="center"/>
    </xf>
    <xf numFmtId="165" fontId="25" fillId="0" borderId="2" xfId="2" applyNumberFormat="1" applyFont="1" applyFill="1" applyBorder="1" applyAlignment="1">
      <alignment horizontal="center"/>
    </xf>
    <xf numFmtId="0" fontId="27" fillId="8" borderId="21" xfId="0" applyFont="1" applyFill="1" applyBorder="1" applyAlignment="1">
      <alignment horizontal="justify"/>
    </xf>
    <xf numFmtId="0" fontId="1" fillId="0" borderId="1" xfId="0" applyFont="1" applyBorder="1"/>
    <xf numFmtId="0" fontId="0" fillId="0" borderId="6" xfId="0" applyBorder="1"/>
    <xf numFmtId="0" fontId="1" fillId="0" borderId="10" xfId="0" applyFont="1" applyBorder="1"/>
    <xf numFmtId="0" fontId="0" fillId="0" borderId="11" xfId="0" applyBorder="1"/>
    <xf numFmtId="0" fontId="30" fillId="0" borderId="10" xfId="0" applyFont="1" applyBorder="1"/>
    <xf numFmtId="0" fontId="6" fillId="3" borderId="19" xfId="0" applyFont="1" applyFill="1" applyBorder="1" applyAlignment="1">
      <alignment horizontal="left" vertical="top" wrapText="1"/>
    </xf>
    <xf numFmtId="0" fontId="6" fillId="3" borderId="21" xfId="0" applyFont="1" applyFill="1" applyBorder="1" applyAlignment="1">
      <alignment horizontal="right" vertical="top" wrapText="1"/>
    </xf>
    <xf numFmtId="0" fontId="6" fillId="2" borderId="19" xfId="0" applyFont="1" applyFill="1" applyBorder="1" applyAlignment="1">
      <alignment horizontal="left" vertical="top" wrapText="1"/>
    </xf>
    <xf numFmtId="0" fontId="6" fillId="2" borderId="21" xfId="0" applyFont="1" applyFill="1" applyBorder="1" applyAlignment="1">
      <alignment horizontal="right" vertical="top" wrapText="1"/>
    </xf>
    <xf numFmtId="4" fontId="6" fillId="3" borderId="21" xfId="0" applyNumberFormat="1" applyFont="1" applyFill="1" applyBorder="1" applyAlignment="1">
      <alignment horizontal="right" vertical="top" wrapText="1"/>
    </xf>
    <xf numFmtId="4" fontId="6" fillId="2" borderId="21" xfId="0" applyNumberFormat="1" applyFont="1" applyFill="1" applyBorder="1" applyAlignment="1">
      <alignment horizontal="right" vertical="top" wrapText="1"/>
    </xf>
    <xf numFmtId="0" fontId="37" fillId="10" borderId="19" xfId="0" applyFont="1" applyFill="1" applyBorder="1" applyAlignment="1">
      <alignment horizontal="left" vertical="top" wrapText="1"/>
    </xf>
    <xf numFmtId="0" fontId="37" fillId="10" borderId="21" xfId="0" applyFont="1" applyFill="1" applyBorder="1" applyAlignment="1">
      <alignment horizontal="right" vertical="top" wrapText="1"/>
    </xf>
    <xf numFmtId="0" fontId="43" fillId="0" borderId="4" xfId="0" applyFont="1" applyBorder="1" applyAlignment="1">
      <alignment vertical="center" wrapText="1"/>
    </xf>
    <xf numFmtId="4" fontId="43" fillId="0" borderId="22" xfId="0" applyNumberFormat="1" applyFont="1" applyBorder="1" applyAlignment="1">
      <alignment vertical="center" wrapText="1"/>
    </xf>
    <xf numFmtId="4" fontId="35" fillId="14" borderId="2" xfId="0" applyNumberFormat="1" applyFont="1" applyFill="1" applyBorder="1" applyAlignment="1">
      <alignment horizontal="right" vertical="top" wrapText="1"/>
    </xf>
    <xf numFmtId="0" fontId="35" fillId="14" borderId="2" xfId="0" applyFont="1" applyFill="1" applyBorder="1" applyAlignment="1">
      <alignment horizontal="right" vertical="top" wrapText="1"/>
    </xf>
    <xf numFmtId="0" fontId="42" fillId="10" borderId="2" xfId="0" applyFont="1" applyFill="1" applyBorder="1" applyAlignment="1">
      <alignment horizontal="center" vertical="center" wrapText="1"/>
    </xf>
    <xf numFmtId="0" fontId="42" fillId="10" borderId="2" xfId="0" applyFont="1" applyFill="1" applyBorder="1" applyAlignment="1">
      <alignment vertical="top" wrapText="1"/>
    </xf>
    <xf numFmtId="0" fontId="42" fillId="10" borderId="19" xfId="0" applyFont="1" applyFill="1" applyBorder="1" applyAlignment="1">
      <alignment horizontal="center" vertical="center" wrapText="1"/>
    </xf>
    <xf numFmtId="0" fontId="42" fillId="10" borderId="21" xfId="0" applyFont="1" applyFill="1" applyBorder="1" applyAlignment="1">
      <alignment horizontal="center" vertical="center" wrapText="1"/>
    </xf>
    <xf numFmtId="0" fontId="42" fillId="10" borderId="21" xfId="0" applyFont="1" applyFill="1" applyBorder="1" applyAlignment="1">
      <alignment vertical="top" wrapText="1"/>
    </xf>
    <xf numFmtId="0" fontId="35" fillId="14" borderId="19" xfId="0" applyFont="1" applyFill="1" applyBorder="1" applyAlignment="1">
      <alignment horizontal="left" vertical="top" wrapText="1"/>
    </xf>
    <xf numFmtId="0" fontId="35" fillId="14" borderId="21" xfId="0" applyFont="1" applyFill="1" applyBorder="1" applyAlignment="1">
      <alignment horizontal="right" vertical="top" wrapText="1"/>
    </xf>
    <xf numFmtId="4" fontId="35" fillId="14" borderId="21" xfId="0" applyNumberFormat="1" applyFont="1" applyFill="1" applyBorder="1" applyAlignment="1">
      <alignment horizontal="right" vertical="top" wrapText="1"/>
    </xf>
    <xf numFmtId="17" fontId="25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7" fontId="2" fillId="0" borderId="8" xfId="1" applyNumberFormat="1" applyFont="1" applyBorder="1" applyAlignment="1">
      <alignment horizontal="center" wrapText="1"/>
    </xf>
    <xf numFmtId="3" fontId="1" fillId="9" borderId="4" xfId="0" applyNumberFormat="1" applyFont="1" applyFill="1" applyBorder="1"/>
    <xf numFmtId="3" fontId="1" fillId="9" borderId="22" xfId="0" applyNumberFormat="1" applyFont="1" applyFill="1" applyBorder="1"/>
    <xf numFmtId="164" fontId="6" fillId="0" borderId="0" xfId="0" applyNumberFormat="1" applyFont="1" applyFill="1" applyBorder="1" applyAlignment="1" applyProtection="1">
      <alignment horizontal="right" wrapText="1"/>
    </xf>
    <xf numFmtId="17" fontId="0" fillId="0" borderId="28" xfId="0" applyNumberFormat="1" applyBorder="1"/>
    <xf numFmtId="0" fontId="2" fillId="0" borderId="1" xfId="1" applyFont="1" applyBorder="1" applyAlignment="1">
      <alignment horizontal="center" wrapText="1"/>
    </xf>
    <xf numFmtId="0" fontId="2" fillId="0" borderId="5" xfId="1" applyFont="1" applyBorder="1" applyAlignment="1">
      <alignment horizontal="center" wrapText="1"/>
    </xf>
    <xf numFmtId="0" fontId="2" fillId="0" borderId="6" xfId="1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0" fillId="0" borderId="10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0" fontId="2" fillId="0" borderId="1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36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 wrapText="1"/>
    </xf>
    <xf numFmtId="3" fontId="32" fillId="0" borderId="0" xfId="0" applyNumberFormat="1" applyFont="1" applyAlignment="1">
      <alignment horizontal="left" vertical="center" wrapText="1"/>
    </xf>
    <xf numFmtId="4" fontId="32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3" fillId="0" borderId="12" xfId="0" applyNumberFormat="1" applyFont="1" applyFill="1" applyBorder="1" applyAlignment="1" applyProtection="1">
      <alignment horizontal="center" wrapText="1"/>
    </xf>
    <xf numFmtId="0" fontId="38" fillId="0" borderId="25" xfId="1" applyFont="1" applyBorder="1" applyAlignment="1">
      <alignment horizontal="center" wrapText="1"/>
    </xf>
    <xf numFmtId="0" fontId="38" fillId="0" borderId="12" xfId="1" applyFont="1" applyBorder="1" applyAlignment="1">
      <alignment horizontal="center" wrapText="1"/>
    </xf>
    <xf numFmtId="0" fontId="38" fillId="0" borderId="26" xfId="1" applyFont="1" applyBorder="1" applyAlignment="1">
      <alignment horizontal="center" wrapText="1"/>
    </xf>
    <xf numFmtId="0" fontId="44" fillId="0" borderId="10" xfId="1" applyFont="1" applyBorder="1" applyAlignment="1">
      <alignment horizontal="center" vertical="top" wrapText="1"/>
    </xf>
    <xf numFmtId="0" fontId="44" fillId="0" borderId="0" xfId="1" applyFont="1" applyBorder="1" applyAlignment="1">
      <alignment horizontal="center" vertical="top" wrapText="1"/>
    </xf>
    <xf numFmtId="0" fontId="44" fillId="0" borderId="11" xfId="1" applyFont="1" applyBorder="1" applyAlignment="1">
      <alignment horizontal="center" vertical="top" wrapText="1"/>
    </xf>
    <xf numFmtId="0" fontId="2" fillId="0" borderId="10" xfId="1" applyFont="1" applyBorder="1" applyAlignment="1">
      <alignment horizontal="left" wrapText="1"/>
    </xf>
    <xf numFmtId="0" fontId="2" fillId="0" borderId="0" xfId="1" applyFont="1" applyBorder="1" applyAlignment="1">
      <alignment horizontal="left" wrapText="1"/>
    </xf>
    <xf numFmtId="0" fontId="38" fillId="0" borderId="23" xfId="1" applyFont="1" applyBorder="1" applyAlignment="1">
      <alignment horizontal="center" wrapText="1"/>
    </xf>
    <xf numFmtId="0" fontId="38" fillId="0" borderId="24" xfId="1" applyFont="1" applyBorder="1" applyAlignment="1">
      <alignment horizontal="center" wrapText="1"/>
    </xf>
    <xf numFmtId="0" fontId="38" fillId="0" borderId="20" xfId="1" applyFont="1" applyBorder="1" applyAlignment="1">
      <alignment horizontal="center" wrapText="1"/>
    </xf>
    <xf numFmtId="0" fontId="2" fillId="0" borderId="25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top" wrapText="1"/>
    </xf>
    <xf numFmtId="0" fontId="2" fillId="0" borderId="26" xfId="1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0" fillId="0" borderId="10" xfId="1" applyFont="1" applyBorder="1" applyAlignment="1">
      <alignment horizontal="center" vertical="top" wrapText="1"/>
    </xf>
    <xf numFmtId="0" fontId="10" fillId="0" borderId="0" xfId="1" applyFont="1" applyBorder="1" applyAlignment="1">
      <alignment horizontal="center" vertical="top" wrapText="1"/>
    </xf>
    <xf numFmtId="0" fontId="10" fillId="0" borderId="11" xfId="1" applyFont="1" applyBorder="1" applyAlignment="1">
      <alignment horizontal="center" vertical="top" wrapText="1"/>
    </xf>
    <xf numFmtId="0" fontId="10" fillId="0" borderId="25" xfId="1" applyFont="1" applyBorder="1" applyAlignment="1">
      <alignment horizontal="center" vertical="top" wrapText="1"/>
    </xf>
    <xf numFmtId="0" fontId="10" fillId="0" borderId="12" xfId="1" applyFont="1" applyBorder="1" applyAlignment="1">
      <alignment horizontal="center" vertical="top" wrapText="1"/>
    </xf>
    <xf numFmtId="0" fontId="10" fillId="0" borderId="26" xfId="1" applyFont="1" applyBorder="1" applyAlignment="1">
      <alignment horizontal="center" vertical="top" wrapText="1"/>
    </xf>
    <xf numFmtId="0" fontId="42" fillId="10" borderId="19" xfId="0" applyFont="1" applyFill="1" applyBorder="1" applyAlignment="1">
      <alignment vertical="top" wrapText="1"/>
    </xf>
    <xf numFmtId="0" fontId="42" fillId="10" borderId="2" xfId="0" applyFont="1" applyFill="1" applyBorder="1" applyAlignment="1">
      <alignment vertical="top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</cellXfs>
  <cellStyles count="3">
    <cellStyle name="Millares" xfId="2" builtinId="3"/>
    <cellStyle name="Normal" xfId="0" builtinId="0"/>
    <cellStyle name="Normal 3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38100</xdr:rowOff>
    </xdr:from>
    <xdr:to>
      <xdr:col>4</xdr:col>
      <xdr:colOff>504825</xdr:colOff>
      <xdr:row>4</xdr:row>
      <xdr:rowOff>142875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238125"/>
          <a:ext cx="3324225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K14"/>
  <sheetViews>
    <sheetView tabSelected="1" workbookViewId="0">
      <selection activeCell="I26" sqref="I26"/>
    </sheetView>
  </sheetViews>
  <sheetFormatPr baseColWidth="10" defaultRowHeight="15" x14ac:dyDescent="0.25"/>
  <cols>
    <col min="1" max="1" width="3.85546875" style="6" customWidth="1"/>
    <col min="2" max="2" width="17.7109375" style="6" customWidth="1"/>
    <col min="3" max="3" width="14.5703125" style="6" customWidth="1"/>
    <col min="4" max="6" width="11.42578125" style="6"/>
    <col min="7" max="7" width="11.42578125" style="6" customWidth="1"/>
    <col min="8" max="8" width="13.140625" style="6" customWidth="1"/>
    <col min="9" max="9" width="13.42578125" style="6" customWidth="1"/>
    <col min="10" max="10" width="12.7109375" style="6" customWidth="1"/>
    <col min="11" max="11" width="71.85546875" style="6" customWidth="1"/>
    <col min="12" max="16384" width="11.42578125" style="6"/>
  </cols>
  <sheetData>
    <row r="1" spans="2:11" ht="15.75" thickBot="1" x14ac:dyDescent="0.3"/>
    <row r="2" spans="2:11" ht="18" x14ac:dyDescent="0.35">
      <c r="B2" s="59"/>
      <c r="C2" s="60"/>
      <c r="D2" s="61"/>
      <c r="E2" s="61" t="s">
        <v>124</v>
      </c>
      <c r="F2" s="62"/>
      <c r="G2" s="62"/>
      <c r="H2" s="62"/>
      <c r="I2" s="62"/>
      <c r="J2" s="63"/>
      <c r="K2" s="64"/>
    </row>
    <row r="3" spans="2:11" ht="16.5" x14ac:dyDescent="0.3">
      <c r="B3" s="65"/>
      <c r="C3" s="49"/>
      <c r="D3" s="66"/>
      <c r="E3" s="66" t="s">
        <v>125</v>
      </c>
      <c r="F3" s="67"/>
      <c r="G3" s="67"/>
      <c r="H3" s="68"/>
      <c r="I3" s="67"/>
      <c r="J3" s="68"/>
      <c r="K3" s="69"/>
    </row>
    <row r="4" spans="2:11" ht="18" x14ac:dyDescent="0.35">
      <c r="B4" s="65"/>
      <c r="C4" s="49"/>
      <c r="D4" s="49"/>
      <c r="E4" s="49"/>
      <c r="F4" s="70" t="s">
        <v>126</v>
      </c>
      <c r="G4" s="68"/>
      <c r="H4" s="67"/>
      <c r="I4" s="68"/>
      <c r="J4" s="68"/>
      <c r="K4" s="69"/>
    </row>
    <row r="5" spans="2:11" ht="16.5" x14ac:dyDescent="0.3">
      <c r="B5" s="71"/>
      <c r="C5" s="72"/>
      <c r="D5" s="73"/>
      <c r="E5" s="73"/>
      <c r="F5" s="74"/>
      <c r="G5" s="74"/>
      <c r="H5" s="75"/>
      <c r="I5" s="220" t="s">
        <v>197</v>
      </c>
      <c r="J5" s="75"/>
      <c r="K5" s="76"/>
    </row>
    <row r="6" spans="2:11" ht="17.25" thickBot="1" x14ac:dyDescent="0.35">
      <c r="B6" s="77" t="s">
        <v>127</v>
      </c>
      <c r="C6" s="78"/>
      <c r="D6" s="78"/>
      <c r="E6" s="78"/>
      <c r="F6" s="79"/>
      <c r="G6" s="79"/>
      <c r="H6" s="79"/>
      <c r="I6" s="79"/>
      <c r="J6" s="79"/>
      <c r="K6" s="80"/>
    </row>
    <row r="7" spans="2:11" s="84" customFormat="1" ht="60" x14ac:dyDescent="0.25">
      <c r="B7" s="81" t="s">
        <v>128</v>
      </c>
      <c r="C7" s="82" t="s">
        <v>129</v>
      </c>
      <c r="D7" s="82" t="s">
        <v>130</v>
      </c>
      <c r="E7" s="82" t="s">
        <v>108</v>
      </c>
      <c r="F7" s="82" t="s">
        <v>109</v>
      </c>
      <c r="G7" s="82" t="s">
        <v>131</v>
      </c>
      <c r="H7" s="82" t="s">
        <v>132</v>
      </c>
      <c r="I7" s="82" t="s">
        <v>133</v>
      </c>
      <c r="J7" s="82" t="s">
        <v>134</v>
      </c>
      <c r="K7" s="83" t="s">
        <v>135</v>
      </c>
    </row>
    <row r="8" spans="2:11" s="84" customFormat="1" ht="81.75" customHeight="1" x14ac:dyDescent="0.3">
      <c r="B8" s="85" t="s">
        <v>136</v>
      </c>
      <c r="C8" s="86">
        <v>480967</v>
      </c>
      <c r="D8" s="87">
        <v>383436</v>
      </c>
      <c r="E8" s="87">
        <v>162042</v>
      </c>
      <c r="F8" s="87">
        <v>91566</v>
      </c>
      <c r="G8" s="88">
        <f>D8-E8-F8</f>
        <v>129828</v>
      </c>
      <c r="H8" s="87">
        <v>1160661</v>
      </c>
      <c r="I8" s="89">
        <v>692815</v>
      </c>
      <c r="J8" s="89">
        <v>4859184</v>
      </c>
      <c r="K8" s="90" t="s">
        <v>235</v>
      </c>
    </row>
    <row r="9" spans="2:11" s="84" customFormat="1" ht="45" x14ac:dyDescent="0.3">
      <c r="B9" s="85" t="s">
        <v>137</v>
      </c>
      <c r="C9" s="91">
        <v>326164</v>
      </c>
      <c r="D9" s="92">
        <v>318691</v>
      </c>
      <c r="E9" s="93">
        <v>143318</v>
      </c>
      <c r="F9" s="92">
        <v>0</v>
      </c>
      <c r="G9" s="94">
        <f t="shared" ref="G9:G10" si="0">D9-E9-F9</f>
        <v>175373</v>
      </c>
      <c r="H9" s="92">
        <v>11226634</v>
      </c>
      <c r="I9" s="95">
        <v>3009206</v>
      </c>
      <c r="J9" s="96">
        <v>2425365</v>
      </c>
      <c r="K9" s="90" t="s">
        <v>138</v>
      </c>
    </row>
    <row r="10" spans="2:11" s="97" customFormat="1" ht="50.25" customHeight="1" x14ac:dyDescent="0.3">
      <c r="B10" s="190" t="s">
        <v>139</v>
      </c>
      <c r="C10" s="191">
        <v>69505</v>
      </c>
      <c r="D10" s="192">
        <v>15953</v>
      </c>
      <c r="E10" s="192">
        <v>0</v>
      </c>
      <c r="F10" s="192">
        <v>0</v>
      </c>
      <c r="G10" s="94">
        <f t="shared" si="0"/>
        <v>15953</v>
      </c>
      <c r="H10" s="192">
        <v>362130</v>
      </c>
      <c r="I10" s="193">
        <v>0</v>
      </c>
      <c r="J10" s="193">
        <v>0</v>
      </c>
      <c r="K10" s="194" t="s">
        <v>260</v>
      </c>
    </row>
    <row r="11" spans="2:11" ht="17.25" thickBot="1" x14ac:dyDescent="0.35">
      <c r="B11" s="98" t="s">
        <v>53</v>
      </c>
      <c r="C11" s="99"/>
      <c r="D11" s="100">
        <f t="shared" ref="D11:J11" si="1">SUM(D8:D10)</f>
        <v>718080</v>
      </c>
      <c r="E11" s="100">
        <f t="shared" si="1"/>
        <v>305360</v>
      </c>
      <c r="F11" s="100">
        <f t="shared" si="1"/>
        <v>91566</v>
      </c>
      <c r="G11" s="100">
        <f t="shared" si="1"/>
        <v>321154</v>
      </c>
      <c r="H11" s="100">
        <f t="shared" si="1"/>
        <v>12749425</v>
      </c>
      <c r="I11" s="100">
        <f t="shared" si="1"/>
        <v>3702021</v>
      </c>
      <c r="J11" s="100">
        <f t="shared" si="1"/>
        <v>7284549</v>
      </c>
      <c r="K11" s="101"/>
    </row>
    <row r="12" spans="2:11" x14ac:dyDescent="0.25">
      <c r="B12" s="102" t="s">
        <v>140</v>
      </c>
    </row>
    <row r="13" spans="2:11" x14ac:dyDescent="0.25">
      <c r="B13" s="103" t="s">
        <v>141</v>
      </c>
    </row>
    <row r="14" spans="2:11" x14ac:dyDescent="0.25">
      <c r="B14" s="104" t="s">
        <v>265</v>
      </c>
      <c r="K14" s="105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1"/>
  <sheetViews>
    <sheetView workbookViewId="0">
      <selection activeCell="N11" sqref="N11"/>
    </sheetView>
  </sheetViews>
  <sheetFormatPr baseColWidth="10" defaultRowHeight="15" x14ac:dyDescent="0.25"/>
  <cols>
    <col min="1" max="1" width="4" customWidth="1"/>
    <col min="2" max="2" width="19.5703125" customWidth="1"/>
    <col min="3" max="3" width="14" customWidth="1"/>
    <col min="5" max="5" width="13" customWidth="1"/>
    <col min="6" max="6" width="12.7109375" customWidth="1"/>
    <col min="7" max="7" width="14.5703125" customWidth="1"/>
    <col min="8" max="8" width="13.5703125" bestFit="1" customWidth="1"/>
    <col min="9" max="9" width="13.5703125" customWidth="1"/>
    <col min="10" max="10" width="12.7109375" customWidth="1"/>
    <col min="11" max="11" width="12.5703125" customWidth="1"/>
    <col min="12" max="12" width="13.85546875" customWidth="1"/>
    <col min="13" max="13" width="13.140625" customWidth="1"/>
  </cols>
  <sheetData>
    <row r="1" spans="2:13" ht="15.75" thickBot="1" x14ac:dyDescent="0.3"/>
    <row r="2" spans="2:13" ht="15.75" x14ac:dyDescent="0.25">
      <c r="B2" s="230" t="s">
        <v>104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2"/>
    </row>
    <row r="3" spans="2:13" ht="15.75" x14ac:dyDescent="0.25">
      <c r="B3" s="233" t="s">
        <v>105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5"/>
    </row>
    <row r="4" spans="2:13" ht="15.75" x14ac:dyDescent="0.25">
      <c r="B4" s="233" t="s">
        <v>106</v>
      </c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5"/>
    </row>
    <row r="5" spans="2:13" ht="27" thickBot="1" x14ac:dyDescent="0.3">
      <c r="B5" s="236" t="s">
        <v>107</v>
      </c>
      <c r="C5" s="237"/>
      <c r="D5" s="9" t="s">
        <v>1</v>
      </c>
      <c r="E5" s="10">
        <v>2016</v>
      </c>
      <c r="F5" s="11"/>
      <c r="G5" s="12"/>
      <c r="H5" s="12"/>
      <c r="I5" s="12"/>
      <c r="J5" s="12"/>
      <c r="K5" s="12"/>
      <c r="L5" s="9" t="s">
        <v>2</v>
      </c>
      <c r="M5" s="117">
        <v>42675</v>
      </c>
    </row>
    <row r="6" spans="2:13" ht="45" x14ac:dyDescent="0.25">
      <c r="B6" s="13" t="s">
        <v>144</v>
      </c>
      <c r="C6" s="44" t="s">
        <v>142</v>
      </c>
      <c r="D6" s="44" t="s">
        <v>143</v>
      </c>
      <c r="E6" s="44" t="s">
        <v>108</v>
      </c>
      <c r="F6" s="44" t="s">
        <v>109</v>
      </c>
      <c r="G6" s="44" t="s">
        <v>110</v>
      </c>
      <c r="H6" s="44" t="s">
        <v>111</v>
      </c>
      <c r="I6" s="44" t="s">
        <v>112</v>
      </c>
      <c r="J6" s="44" t="s">
        <v>113</v>
      </c>
      <c r="K6" s="44" t="s">
        <v>114</v>
      </c>
      <c r="L6" s="44" t="s">
        <v>115</v>
      </c>
      <c r="M6" s="118" t="s">
        <v>116</v>
      </c>
    </row>
    <row r="7" spans="2:13" ht="15.75" thickBot="1" x14ac:dyDescent="0.3">
      <c r="B7" s="14" t="s">
        <v>117</v>
      </c>
      <c r="C7" s="15">
        <f>C60+C81</f>
        <v>480967</v>
      </c>
      <c r="D7" s="15">
        <f t="shared" ref="D7:M7" si="0">D60+D81</f>
        <v>383435.79</v>
      </c>
      <c r="E7" s="15">
        <f t="shared" si="0"/>
        <v>162042.18</v>
      </c>
      <c r="F7" s="15">
        <f t="shared" si="0"/>
        <v>91566</v>
      </c>
      <c r="G7" s="15">
        <f t="shared" si="0"/>
        <v>129827.60999999999</v>
      </c>
      <c r="H7" s="16">
        <f t="shared" si="0"/>
        <v>1160661.3400000001</v>
      </c>
      <c r="I7" s="15">
        <f t="shared" si="0"/>
        <v>692814.90999999992</v>
      </c>
      <c r="J7" s="15">
        <f t="shared" si="0"/>
        <v>0</v>
      </c>
      <c r="K7" s="15">
        <f t="shared" si="0"/>
        <v>0</v>
      </c>
      <c r="L7" s="15">
        <f t="shared" si="0"/>
        <v>0</v>
      </c>
      <c r="M7" s="119">
        <f t="shared" si="0"/>
        <v>4859184.13</v>
      </c>
    </row>
    <row r="8" spans="2:13" ht="15.75" thickBot="1" x14ac:dyDescent="0.3">
      <c r="B8" s="7"/>
      <c r="C8" s="8"/>
      <c r="D8" s="7"/>
      <c r="E8" s="8"/>
      <c r="G8" s="8"/>
      <c r="H8" s="8"/>
    </row>
    <row r="9" spans="2:13" x14ac:dyDescent="0.25">
      <c r="B9" s="238" t="s">
        <v>118</v>
      </c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40"/>
    </row>
    <row r="10" spans="2:13" x14ac:dyDescent="0.25">
      <c r="B10" s="241"/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243"/>
    </row>
    <row r="11" spans="2:13" ht="45" x14ac:dyDescent="0.25">
      <c r="B11" s="109" t="s">
        <v>3</v>
      </c>
      <c r="C11" s="44" t="s">
        <v>142</v>
      </c>
      <c r="D11" s="44" t="s">
        <v>143</v>
      </c>
      <c r="E11" s="44" t="s">
        <v>108</v>
      </c>
      <c r="F11" s="44" t="s">
        <v>109</v>
      </c>
      <c r="G11" s="109" t="s">
        <v>119</v>
      </c>
      <c r="H11" s="44" t="s">
        <v>111</v>
      </c>
      <c r="I11" s="44" t="s">
        <v>112</v>
      </c>
      <c r="J11" s="44" t="s">
        <v>113</v>
      </c>
      <c r="K11" s="44" t="s">
        <v>114</v>
      </c>
      <c r="L11" s="44" t="s">
        <v>115</v>
      </c>
      <c r="M11" s="44" t="s">
        <v>116</v>
      </c>
    </row>
    <row r="12" spans="2:13" x14ac:dyDescent="0.25">
      <c r="B12" s="120" t="s">
        <v>8</v>
      </c>
      <c r="C12" s="37">
        <v>30</v>
      </c>
      <c r="D12" s="37">
        <v>31</v>
      </c>
      <c r="E12" s="37">
        <v>29.5</v>
      </c>
      <c r="F12" s="37">
        <v>1.5</v>
      </c>
      <c r="G12" s="107">
        <f>D12-E12-F12</f>
        <v>0</v>
      </c>
      <c r="H12" s="37">
        <v>196.25</v>
      </c>
      <c r="I12" s="37">
        <v>183.79</v>
      </c>
      <c r="J12" s="37">
        <v>6.5419999999999998</v>
      </c>
      <c r="K12" s="37">
        <v>6.23</v>
      </c>
      <c r="L12" s="38">
        <v>5322.49</v>
      </c>
      <c r="M12" s="37">
        <v>978.22</v>
      </c>
    </row>
    <row r="13" spans="2:13" s="20" customFormat="1" x14ac:dyDescent="0.25">
      <c r="B13" s="121" t="s">
        <v>9</v>
      </c>
      <c r="C13" s="18">
        <v>35</v>
      </c>
      <c r="D13" s="18">
        <v>34</v>
      </c>
      <c r="E13" s="18">
        <v>28</v>
      </c>
      <c r="F13" s="18">
        <v>0</v>
      </c>
      <c r="G13" s="108">
        <f t="shared" ref="G13:G59" si="1">D13-E13-F13</f>
        <v>6</v>
      </c>
      <c r="H13" s="18">
        <v>263</v>
      </c>
      <c r="I13" s="18">
        <v>197</v>
      </c>
      <c r="J13" s="18">
        <v>7.5140000000000002</v>
      </c>
      <c r="K13" s="18">
        <v>7.0359999999999996</v>
      </c>
      <c r="L13" s="19">
        <v>13891.37</v>
      </c>
      <c r="M13" s="19">
        <v>2736.6</v>
      </c>
    </row>
    <row r="14" spans="2:13" x14ac:dyDescent="0.25">
      <c r="B14" s="120" t="s">
        <v>10</v>
      </c>
      <c r="C14" s="37">
        <v>8</v>
      </c>
      <c r="D14" s="37">
        <v>11</v>
      </c>
      <c r="E14" s="37">
        <v>11</v>
      </c>
      <c r="F14" s="37">
        <v>0</v>
      </c>
      <c r="G14" s="107">
        <f t="shared" si="1"/>
        <v>0</v>
      </c>
      <c r="H14" s="37">
        <v>208</v>
      </c>
      <c r="I14" s="37">
        <v>329</v>
      </c>
      <c r="J14" s="37">
        <v>26</v>
      </c>
      <c r="K14" s="37">
        <v>29.908999999999999</v>
      </c>
      <c r="L14" s="38">
        <v>5001.53</v>
      </c>
      <c r="M14" s="38">
        <v>1645.5</v>
      </c>
    </row>
    <row r="15" spans="2:13" s="20" customFormat="1" ht="22.5" x14ac:dyDescent="0.25">
      <c r="B15" s="121" t="s">
        <v>11</v>
      </c>
      <c r="C15" s="18">
        <v>875</v>
      </c>
      <c r="D15" s="18">
        <v>731</v>
      </c>
      <c r="E15" s="18">
        <v>390</v>
      </c>
      <c r="F15" s="18">
        <v>0</v>
      </c>
      <c r="G15" s="108">
        <f t="shared" si="1"/>
        <v>341</v>
      </c>
      <c r="H15" s="19">
        <v>14637</v>
      </c>
      <c r="I15" s="19">
        <v>6806.5</v>
      </c>
      <c r="J15" s="18">
        <v>16.728000000000002</v>
      </c>
      <c r="K15" s="18">
        <v>17.452999999999999</v>
      </c>
      <c r="L15" s="18">
        <v>451.3</v>
      </c>
      <c r="M15" s="19">
        <v>3071.76</v>
      </c>
    </row>
    <row r="16" spans="2:13" x14ac:dyDescent="0.25">
      <c r="B16" s="120" t="s">
        <v>56</v>
      </c>
      <c r="C16" s="37">
        <v>12</v>
      </c>
      <c r="D16" s="37"/>
      <c r="E16" s="37"/>
      <c r="F16" s="37"/>
      <c r="G16" s="107">
        <f t="shared" si="1"/>
        <v>0</v>
      </c>
      <c r="H16" s="37">
        <v>12</v>
      </c>
      <c r="I16" s="38"/>
      <c r="J16" s="37">
        <v>1</v>
      </c>
      <c r="K16" s="37"/>
      <c r="L16" s="37"/>
      <c r="M16" s="38"/>
    </row>
    <row r="17" spans="2:13" s="20" customFormat="1" x14ac:dyDescent="0.25">
      <c r="B17" s="121" t="s">
        <v>12</v>
      </c>
      <c r="C17" s="21"/>
      <c r="D17" s="18">
        <v>12</v>
      </c>
      <c r="E17" s="18">
        <v>12</v>
      </c>
      <c r="F17" s="18">
        <v>0</v>
      </c>
      <c r="G17" s="108">
        <f t="shared" si="1"/>
        <v>0</v>
      </c>
      <c r="H17" s="21"/>
      <c r="I17" s="18">
        <v>704.04</v>
      </c>
      <c r="J17" s="21"/>
      <c r="K17" s="18">
        <v>58.67</v>
      </c>
      <c r="L17" s="19">
        <v>12882.92</v>
      </c>
      <c r="M17" s="19">
        <v>9070.09</v>
      </c>
    </row>
    <row r="18" spans="2:13" x14ac:dyDescent="0.25">
      <c r="B18" s="120" t="s">
        <v>13</v>
      </c>
      <c r="C18" s="37">
        <v>19</v>
      </c>
      <c r="D18" s="37">
        <v>27</v>
      </c>
      <c r="E18" s="37">
        <v>26</v>
      </c>
      <c r="F18" s="37">
        <v>1</v>
      </c>
      <c r="G18" s="107">
        <f t="shared" si="1"/>
        <v>0</v>
      </c>
      <c r="H18" s="37">
        <v>166</v>
      </c>
      <c r="I18" s="37">
        <v>230.73</v>
      </c>
      <c r="J18" s="37">
        <v>8.7370000000000001</v>
      </c>
      <c r="K18" s="37">
        <v>8.8740000000000006</v>
      </c>
      <c r="L18" s="38">
        <v>6088.5</v>
      </c>
      <c r="M18" s="38">
        <v>1404.8</v>
      </c>
    </row>
    <row r="19" spans="2:13" s="20" customFormat="1" x14ac:dyDescent="0.25">
      <c r="B19" s="121" t="s">
        <v>14</v>
      </c>
      <c r="C19" s="18">
        <v>18</v>
      </c>
      <c r="D19" s="18">
        <v>19</v>
      </c>
      <c r="E19" s="18">
        <v>19</v>
      </c>
      <c r="F19" s="18">
        <v>0</v>
      </c>
      <c r="G19" s="108">
        <f t="shared" si="1"/>
        <v>0</v>
      </c>
      <c r="H19" s="18">
        <v>453.1</v>
      </c>
      <c r="I19" s="18">
        <v>463.5</v>
      </c>
      <c r="J19" s="18">
        <v>25.172000000000001</v>
      </c>
      <c r="K19" s="18">
        <v>24.395</v>
      </c>
      <c r="L19" s="19">
        <v>4742.99</v>
      </c>
      <c r="M19" s="19">
        <v>2198.37</v>
      </c>
    </row>
    <row r="20" spans="2:13" x14ac:dyDescent="0.25">
      <c r="B20" s="120" t="s">
        <v>15</v>
      </c>
      <c r="C20" s="37">
        <v>125</v>
      </c>
      <c r="D20" s="37">
        <v>154</v>
      </c>
      <c r="E20" s="37">
        <v>154</v>
      </c>
      <c r="F20" s="37">
        <v>0</v>
      </c>
      <c r="G20" s="107">
        <f t="shared" si="1"/>
        <v>0</v>
      </c>
      <c r="H20" s="37">
        <v>377.6</v>
      </c>
      <c r="I20" s="37">
        <v>309.8</v>
      </c>
      <c r="J20" s="37">
        <v>3.0209999999999999</v>
      </c>
      <c r="K20" s="37">
        <v>2.012</v>
      </c>
      <c r="L20" s="38">
        <v>12380.25</v>
      </c>
      <c r="M20" s="38">
        <v>3835.4</v>
      </c>
    </row>
    <row r="21" spans="2:13" s="20" customFormat="1" x14ac:dyDescent="0.25">
      <c r="B21" s="121" t="s">
        <v>16</v>
      </c>
      <c r="C21" s="18">
        <v>353</v>
      </c>
      <c r="D21" s="18">
        <v>169.5</v>
      </c>
      <c r="E21" s="18">
        <v>168.5</v>
      </c>
      <c r="F21" s="18">
        <v>1</v>
      </c>
      <c r="G21" s="108">
        <f t="shared" si="1"/>
        <v>0</v>
      </c>
      <c r="H21" s="19">
        <v>8242.5</v>
      </c>
      <c r="I21" s="19">
        <v>3584.65</v>
      </c>
      <c r="J21" s="18">
        <v>23.35</v>
      </c>
      <c r="K21" s="18">
        <v>21.274000000000001</v>
      </c>
      <c r="L21" s="19">
        <v>5139.8500000000004</v>
      </c>
      <c r="M21" s="19">
        <v>18424.57</v>
      </c>
    </row>
    <row r="22" spans="2:13" x14ac:dyDescent="0.25">
      <c r="B22" s="120" t="s">
        <v>17</v>
      </c>
      <c r="C22" s="37">
        <v>34</v>
      </c>
      <c r="D22" s="37">
        <v>40</v>
      </c>
      <c r="E22" s="37">
        <v>40</v>
      </c>
      <c r="F22" s="37">
        <v>0</v>
      </c>
      <c r="G22" s="107">
        <f t="shared" si="1"/>
        <v>0</v>
      </c>
      <c r="H22" s="37">
        <v>598</v>
      </c>
      <c r="I22" s="37">
        <v>704</v>
      </c>
      <c r="J22" s="37">
        <v>17.588000000000001</v>
      </c>
      <c r="K22" s="37">
        <v>17.600000000000001</v>
      </c>
      <c r="L22" s="38">
        <v>5461.36</v>
      </c>
      <c r="M22" s="38">
        <v>3844.8</v>
      </c>
    </row>
    <row r="23" spans="2:13" s="20" customFormat="1" x14ac:dyDescent="0.25">
      <c r="B23" s="121" t="s">
        <v>18</v>
      </c>
      <c r="C23" s="18">
        <v>23</v>
      </c>
      <c r="D23" s="18">
        <v>23</v>
      </c>
      <c r="E23" s="18">
        <v>23</v>
      </c>
      <c r="F23" s="18">
        <v>0</v>
      </c>
      <c r="G23" s="108">
        <f t="shared" si="1"/>
        <v>0</v>
      </c>
      <c r="H23" s="18">
        <v>34.5</v>
      </c>
      <c r="I23" s="18">
        <v>34.5</v>
      </c>
      <c r="J23" s="18">
        <v>1.5</v>
      </c>
      <c r="K23" s="18">
        <v>1.5</v>
      </c>
      <c r="L23" s="19">
        <v>3900</v>
      </c>
      <c r="M23" s="18">
        <v>134.55000000000001</v>
      </c>
    </row>
    <row r="24" spans="2:13" x14ac:dyDescent="0.25">
      <c r="B24" s="120" t="s">
        <v>19</v>
      </c>
      <c r="C24" s="38">
        <v>1626</v>
      </c>
      <c r="D24" s="38">
        <v>1505.25</v>
      </c>
      <c r="E24" s="38">
        <v>1503.25</v>
      </c>
      <c r="F24" s="37">
        <v>2</v>
      </c>
      <c r="G24" s="107">
        <f t="shared" si="1"/>
        <v>0</v>
      </c>
      <c r="H24" s="38">
        <v>69207</v>
      </c>
      <c r="I24" s="38">
        <v>55947.85</v>
      </c>
      <c r="J24" s="37">
        <v>42.563000000000002</v>
      </c>
      <c r="K24" s="37">
        <v>37.218000000000004</v>
      </c>
      <c r="L24" s="38">
        <v>3253.36</v>
      </c>
      <c r="M24" s="38">
        <v>182018.66</v>
      </c>
    </row>
    <row r="25" spans="2:13" s="20" customFormat="1" x14ac:dyDescent="0.25">
      <c r="B25" s="121" t="s">
        <v>20</v>
      </c>
      <c r="C25" s="18">
        <v>75</v>
      </c>
      <c r="D25" s="18">
        <v>70</v>
      </c>
      <c r="E25" s="18">
        <v>70</v>
      </c>
      <c r="F25" s="18">
        <v>0</v>
      </c>
      <c r="G25" s="108">
        <f t="shared" si="1"/>
        <v>0</v>
      </c>
      <c r="H25" s="19">
        <v>1050</v>
      </c>
      <c r="I25" s="19">
        <v>1050</v>
      </c>
      <c r="J25" s="18">
        <v>14</v>
      </c>
      <c r="K25" s="18">
        <v>15</v>
      </c>
      <c r="L25" s="19">
        <v>4947.43</v>
      </c>
      <c r="M25" s="19">
        <v>5194.8</v>
      </c>
    </row>
    <row r="26" spans="2:13" x14ac:dyDescent="0.25">
      <c r="B26" s="120" t="s">
        <v>21</v>
      </c>
      <c r="C26" s="37">
        <v>7</v>
      </c>
      <c r="D26" s="37">
        <v>4</v>
      </c>
      <c r="E26" s="37">
        <v>3</v>
      </c>
      <c r="F26" s="37">
        <v>0</v>
      </c>
      <c r="G26" s="107">
        <f t="shared" si="1"/>
        <v>1</v>
      </c>
      <c r="H26" s="37">
        <v>80.5</v>
      </c>
      <c r="I26" s="37">
        <v>79.599999999999994</v>
      </c>
      <c r="J26" s="37">
        <v>11.5</v>
      </c>
      <c r="K26" s="37">
        <v>26.533000000000001</v>
      </c>
      <c r="L26" s="38">
        <v>28819.41</v>
      </c>
      <c r="M26" s="38">
        <v>2294.0300000000002</v>
      </c>
    </row>
    <row r="27" spans="2:13" s="20" customFormat="1" x14ac:dyDescent="0.25">
      <c r="B27" s="121" t="s">
        <v>22</v>
      </c>
      <c r="C27" s="19">
        <v>15964</v>
      </c>
      <c r="D27" s="19">
        <v>20583.3</v>
      </c>
      <c r="E27" s="19">
        <v>15744.3</v>
      </c>
      <c r="F27" s="18">
        <v>250</v>
      </c>
      <c r="G27" s="108">
        <f t="shared" si="1"/>
        <v>4589</v>
      </c>
      <c r="H27" s="19">
        <v>32734.69</v>
      </c>
      <c r="I27" s="19">
        <v>33107.86</v>
      </c>
      <c r="J27" s="18">
        <v>2.0510000000000002</v>
      </c>
      <c r="K27" s="18">
        <v>2.1030000000000002</v>
      </c>
      <c r="L27" s="19">
        <v>51535.1</v>
      </c>
      <c r="M27" s="19">
        <v>1706216.83</v>
      </c>
    </row>
    <row r="28" spans="2:13" x14ac:dyDescent="0.25">
      <c r="B28" s="120" t="s">
        <v>23</v>
      </c>
      <c r="C28" s="38">
        <v>1338</v>
      </c>
      <c r="D28" s="38">
        <v>1474</v>
      </c>
      <c r="E28" s="38">
        <v>1313</v>
      </c>
      <c r="F28" s="37">
        <v>100</v>
      </c>
      <c r="G28" s="107">
        <f t="shared" si="1"/>
        <v>61</v>
      </c>
      <c r="H28" s="38">
        <v>37375.83</v>
      </c>
      <c r="I28" s="38">
        <v>49838.45</v>
      </c>
      <c r="J28" s="37">
        <v>27.934000000000001</v>
      </c>
      <c r="K28" s="37">
        <v>37.957999999999998</v>
      </c>
      <c r="L28" s="38">
        <v>6719.8</v>
      </c>
      <c r="M28" s="38">
        <v>334904.40999999997</v>
      </c>
    </row>
    <row r="29" spans="2:13" s="20" customFormat="1" x14ac:dyDescent="0.25">
      <c r="B29" s="121" t="s">
        <v>24</v>
      </c>
      <c r="C29" s="18">
        <v>29</v>
      </c>
      <c r="D29" s="18">
        <v>36.799999999999997</v>
      </c>
      <c r="E29" s="18">
        <v>35.799999999999997</v>
      </c>
      <c r="F29" s="18">
        <v>0</v>
      </c>
      <c r="G29" s="108">
        <f t="shared" si="1"/>
        <v>1</v>
      </c>
      <c r="H29" s="19">
        <v>1202</v>
      </c>
      <c r="I29" s="19">
        <v>2317.3000000000002</v>
      </c>
      <c r="J29" s="18">
        <v>41.448</v>
      </c>
      <c r="K29" s="18">
        <v>64.728999999999999</v>
      </c>
      <c r="L29" s="19">
        <v>16204.94</v>
      </c>
      <c r="M29" s="19">
        <v>37551.699999999997</v>
      </c>
    </row>
    <row r="30" spans="2:13" x14ac:dyDescent="0.25">
      <c r="B30" s="120" t="s">
        <v>25</v>
      </c>
      <c r="C30" s="37">
        <v>22</v>
      </c>
      <c r="D30" s="37">
        <v>23</v>
      </c>
      <c r="E30" s="37">
        <v>23</v>
      </c>
      <c r="F30" s="37">
        <v>0</v>
      </c>
      <c r="G30" s="107">
        <f t="shared" si="1"/>
        <v>0</v>
      </c>
      <c r="H30" s="37">
        <v>175.5</v>
      </c>
      <c r="I30" s="37">
        <v>194.6</v>
      </c>
      <c r="J30" s="37">
        <v>7.9770000000000003</v>
      </c>
      <c r="K30" s="37">
        <v>8.4610000000000003</v>
      </c>
      <c r="L30" s="38">
        <v>11358.04</v>
      </c>
      <c r="M30" s="38">
        <v>2210.2800000000002</v>
      </c>
    </row>
    <row r="31" spans="2:13" s="20" customFormat="1" x14ac:dyDescent="0.25">
      <c r="B31" s="121" t="s">
        <v>26</v>
      </c>
      <c r="C31" s="18">
        <v>170</v>
      </c>
      <c r="D31" s="18">
        <v>167.85</v>
      </c>
      <c r="E31" s="18">
        <v>164.85</v>
      </c>
      <c r="F31" s="18">
        <v>3</v>
      </c>
      <c r="G31" s="108">
        <f t="shared" si="1"/>
        <v>0</v>
      </c>
      <c r="H31" s="19">
        <v>1183</v>
      </c>
      <c r="I31" s="19">
        <v>1132.1400000000001</v>
      </c>
      <c r="J31" s="18">
        <v>6.9589999999999996</v>
      </c>
      <c r="K31" s="18">
        <v>6.8680000000000003</v>
      </c>
      <c r="L31" s="19">
        <v>7057.44</v>
      </c>
      <c r="M31" s="19">
        <v>7990.01</v>
      </c>
    </row>
    <row r="32" spans="2:13" x14ac:dyDescent="0.25">
      <c r="B32" s="120" t="s">
        <v>27</v>
      </c>
      <c r="C32" s="37">
        <v>74</v>
      </c>
      <c r="D32" s="37">
        <v>114.2</v>
      </c>
      <c r="E32" s="37">
        <v>114.2</v>
      </c>
      <c r="F32" s="37">
        <v>0</v>
      </c>
      <c r="G32" s="107">
        <f t="shared" si="1"/>
        <v>0</v>
      </c>
      <c r="H32" s="38">
        <v>2582.1999999999998</v>
      </c>
      <c r="I32" s="38">
        <v>4083.53</v>
      </c>
      <c r="J32" s="37">
        <v>34.895000000000003</v>
      </c>
      <c r="K32" s="37">
        <v>35.758000000000003</v>
      </c>
      <c r="L32" s="38">
        <v>2210.35</v>
      </c>
      <c r="M32" s="38">
        <v>9026.02</v>
      </c>
    </row>
    <row r="33" spans="2:14" s="20" customFormat="1" x14ac:dyDescent="0.25">
      <c r="B33" s="121" t="s">
        <v>28</v>
      </c>
      <c r="C33" s="18">
        <v>46.5</v>
      </c>
      <c r="D33" s="18">
        <v>54.25</v>
      </c>
      <c r="E33" s="18">
        <v>54.25</v>
      </c>
      <c r="F33" s="18">
        <v>0</v>
      </c>
      <c r="G33" s="108">
        <f t="shared" si="1"/>
        <v>0</v>
      </c>
      <c r="H33" s="19">
        <v>1622.25</v>
      </c>
      <c r="I33" s="19">
        <v>1917.82</v>
      </c>
      <c r="J33" s="18">
        <v>34.887</v>
      </c>
      <c r="K33" s="18">
        <v>35.351999999999997</v>
      </c>
      <c r="L33" s="19">
        <v>6034.15</v>
      </c>
      <c r="M33" s="19">
        <v>11572.4</v>
      </c>
    </row>
    <row r="34" spans="2:14" x14ac:dyDescent="0.25">
      <c r="B34" s="120" t="s">
        <v>29</v>
      </c>
      <c r="C34" s="37">
        <v>29</v>
      </c>
      <c r="D34" s="37">
        <v>43</v>
      </c>
      <c r="E34" s="37">
        <v>43</v>
      </c>
      <c r="F34" s="37">
        <v>0</v>
      </c>
      <c r="G34" s="107">
        <f t="shared" si="1"/>
        <v>0</v>
      </c>
      <c r="H34" s="37">
        <v>227</v>
      </c>
      <c r="I34" s="37">
        <v>377.38</v>
      </c>
      <c r="J34" s="37">
        <v>7.8280000000000003</v>
      </c>
      <c r="K34" s="37">
        <v>8.7759999999999998</v>
      </c>
      <c r="L34" s="38">
        <v>10380</v>
      </c>
      <c r="M34" s="38">
        <v>3917.2</v>
      </c>
    </row>
    <row r="35" spans="2:14" s="20" customFormat="1" x14ac:dyDescent="0.25">
      <c r="B35" s="121" t="s">
        <v>30</v>
      </c>
      <c r="C35" s="19">
        <v>4105</v>
      </c>
      <c r="D35" s="19">
        <v>3876.5</v>
      </c>
      <c r="E35" s="19">
        <v>3452.5</v>
      </c>
      <c r="F35" s="18">
        <v>0</v>
      </c>
      <c r="G35" s="108">
        <f t="shared" si="1"/>
        <v>424</v>
      </c>
      <c r="H35" s="19">
        <v>60161</v>
      </c>
      <c r="I35" s="19">
        <v>48601.8</v>
      </c>
      <c r="J35" s="18">
        <v>14.656000000000001</v>
      </c>
      <c r="K35" s="18">
        <v>14.077</v>
      </c>
      <c r="L35" s="19">
        <v>2097.09</v>
      </c>
      <c r="M35" s="19">
        <v>101922.55</v>
      </c>
    </row>
    <row r="36" spans="2:14" x14ac:dyDescent="0.25">
      <c r="B36" s="120" t="s">
        <v>31</v>
      </c>
      <c r="C36" s="37">
        <v>13</v>
      </c>
      <c r="D36" s="37">
        <v>13.5</v>
      </c>
      <c r="E36" s="37">
        <v>12</v>
      </c>
      <c r="F36" s="37">
        <v>1.5</v>
      </c>
      <c r="G36" s="107">
        <f t="shared" si="1"/>
        <v>0</v>
      </c>
      <c r="H36" s="37">
        <v>88</v>
      </c>
      <c r="I36" s="37">
        <v>74.7</v>
      </c>
      <c r="J36" s="37">
        <v>6.7690000000000001</v>
      </c>
      <c r="K36" s="37">
        <v>6.2249999999999996</v>
      </c>
      <c r="L36" s="38">
        <v>6357.36</v>
      </c>
      <c r="M36" s="37">
        <v>474.9</v>
      </c>
    </row>
    <row r="37" spans="2:14" s="20" customFormat="1" x14ac:dyDescent="0.25">
      <c r="B37" s="121" t="s">
        <v>59</v>
      </c>
      <c r="C37" s="18">
        <v>17</v>
      </c>
      <c r="D37" s="21"/>
      <c r="E37" s="21"/>
      <c r="F37" s="21"/>
      <c r="G37" s="108">
        <f t="shared" si="1"/>
        <v>0</v>
      </c>
      <c r="H37" s="18">
        <v>155</v>
      </c>
      <c r="I37" s="21"/>
      <c r="J37" s="18">
        <v>9.1180000000000003</v>
      </c>
      <c r="K37" s="21"/>
      <c r="L37" s="21"/>
      <c r="M37" s="21"/>
    </row>
    <row r="38" spans="2:14" x14ac:dyDescent="0.25">
      <c r="B38" s="120" t="s">
        <v>32</v>
      </c>
      <c r="C38" s="38">
        <v>3138</v>
      </c>
      <c r="D38" s="38">
        <v>1604</v>
      </c>
      <c r="E38" s="38">
        <v>1604</v>
      </c>
      <c r="F38" s="37">
        <v>0</v>
      </c>
      <c r="G38" s="108">
        <f t="shared" si="1"/>
        <v>0</v>
      </c>
      <c r="H38" s="38">
        <v>6942.55</v>
      </c>
      <c r="I38" s="38">
        <v>2961.84</v>
      </c>
      <c r="J38" s="37">
        <v>2.2120000000000002</v>
      </c>
      <c r="K38" s="37">
        <v>1.847</v>
      </c>
      <c r="L38" s="38">
        <v>10871.28</v>
      </c>
      <c r="M38" s="38">
        <v>32199</v>
      </c>
    </row>
    <row r="39" spans="2:14" s="20" customFormat="1" x14ac:dyDescent="0.25">
      <c r="B39" s="121" t="s">
        <v>33</v>
      </c>
      <c r="C39" s="18">
        <v>29</v>
      </c>
      <c r="D39" s="18">
        <v>29</v>
      </c>
      <c r="E39" s="18">
        <v>0</v>
      </c>
      <c r="F39" s="18">
        <v>0</v>
      </c>
      <c r="G39" s="108">
        <f t="shared" si="1"/>
        <v>29</v>
      </c>
      <c r="H39" s="18">
        <v>574</v>
      </c>
      <c r="I39" s="18">
        <v>0</v>
      </c>
      <c r="J39" s="18">
        <v>19.792999999999999</v>
      </c>
      <c r="K39" s="18">
        <v>0</v>
      </c>
      <c r="L39" s="18">
        <v>0</v>
      </c>
      <c r="M39" s="18">
        <v>0</v>
      </c>
    </row>
    <row r="40" spans="2:14" x14ac:dyDescent="0.25">
      <c r="B40" s="120" t="s">
        <v>34</v>
      </c>
      <c r="C40" s="37">
        <v>264</v>
      </c>
      <c r="D40" s="37">
        <v>239.5</v>
      </c>
      <c r="E40" s="37">
        <v>237.5</v>
      </c>
      <c r="F40" s="37">
        <v>0</v>
      </c>
      <c r="G40" s="107">
        <f t="shared" si="1"/>
        <v>2</v>
      </c>
      <c r="H40" s="38">
        <v>8662</v>
      </c>
      <c r="I40" s="38">
        <v>7747.28</v>
      </c>
      <c r="J40" s="37">
        <v>32.811</v>
      </c>
      <c r="K40" s="37">
        <v>32.619999999999997</v>
      </c>
      <c r="L40" s="38">
        <v>2939.23</v>
      </c>
      <c r="M40" s="38">
        <v>22771.02</v>
      </c>
    </row>
    <row r="41" spans="2:14" s="20" customFormat="1" x14ac:dyDescent="0.25">
      <c r="B41" s="121" t="s">
        <v>35</v>
      </c>
      <c r="C41" s="18">
        <v>4</v>
      </c>
      <c r="D41" s="18">
        <v>2.5</v>
      </c>
      <c r="E41" s="18">
        <v>2.5</v>
      </c>
      <c r="F41" s="18">
        <v>0</v>
      </c>
      <c r="G41" s="108">
        <f t="shared" si="1"/>
        <v>0</v>
      </c>
      <c r="H41" s="18">
        <v>16</v>
      </c>
      <c r="I41" s="18">
        <v>9.5</v>
      </c>
      <c r="J41" s="18">
        <v>4</v>
      </c>
      <c r="K41" s="18">
        <v>3.8</v>
      </c>
      <c r="L41" s="19">
        <v>9490</v>
      </c>
      <c r="M41" s="18">
        <v>90.16</v>
      </c>
    </row>
    <row r="42" spans="2:14" x14ac:dyDescent="0.25">
      <c r="B42" s="120" t="s">
        <v>36</v>
      </c>
      <c r="C42" s="37">
        <v>584</v>
      </c>
      <c r="D42" s="37">
        <v>751</v>
      </c>
      <c r="E42" s="37">
        <v>751</v>
      </c>
      <c r="F42" s="37">
        <v>0</v>
      </c>
      <c r="G42" s="107">
        <f t="shared" si="1"/>
        <v>0</v>
      </c>
      <c r="H42" s="38">
        <v>23241.5</v>
      </c>
      <c r="I42" s="38">
        <v>32546.720000000001</v>
      </c>
      <c r="J42" s="37">
        <v>39.796999999999997</v>
      </c>
      <c r="K42" s="37">
        <v>43.338000000000001</v>
      </c>
      <c r="L42" s="37">
        <v>610.32000000000005</v>
      </c>
      <c r="M42" s="38">
        <v>19863.849999999999</v>
      </c>
      <c r="N42" s="22"/>
    </row>
    <row r="43" spans="2:14" s="20" customFormat="1" x14ac:dyDescent="0.25">
      <c r="B43" s="121" t="s">
        <v>37</v>
      </c>
      <c r="C43" s="19">
        <v>15093</v>
      </c>
      <c r="D43" s="19">
        <v>14592.5</v>
      </c>
      <c r="E43" s="19">
        <v>13558</v>
      </c>
      <c r="F43" s="18">
        <v>0</v>
      </c>
      <c r="G43" s="108">
        <f t="shared" si="1"/>
        <v>1034.5</v>
      </c>
      <c r="H43" s="19">
        <v>54241.45</v>
      </c>
      <c r="I43" s="19">
        <v>54631.93</v>
      </c>
      <c r="J43" s="18">
        <v>3.5939999999999999</v>
      </c>
      <c r="K43" s="18">
        <v>4.0289999999999999</v>
      </c>
      <c r="L43" s="19">
        <v>3751.98</v>
      </c>
      <c r="M43" s="19">
        <v>204977.73</v>
      </c>
    </row>
    <row r="44" spans="2:14" x14ac:dyDescent="0.25">
      <c r="B44" s="120" t="s">
        <v>38</v>
      </c>
      <c r="C44" s="37">
        <v>2</v>
      </c>
      <c r="D44" s="37">
        <v>2</v>
      </c>
      <c r="E44" s="37">
        <v>2</v>
      </c>
      <c r="F44" s="37">
        <v>0</v>
      </c>
      <c r="G44" s="107">
        <f t="shared" si="1"/>
        <v>0</v>
      </c>
      <c r="H44" s="37">
        <v>6</v>
      </c>
      <c r="I44" s="37">
        <v>6</v>
      </c>
      <c r="J44" s="37">
        <v>3</v>
      </c>
      <c r="K44" s="37">
        <v>3</v>
      </c>
      <c r="L44" s="38">
        <v>10000</v>
      </c>
      <c r="M44" s="37">
        <v>60</v>
      </c>
      <c r="N44" s="22"/>
    </row>
    <row r="45" spans="2:14" s="20" customFormat="1" x14ac:dyDescent="0.25">
      <c r="B45" s="121" t="s">
        <v>60</v>
      </c>
      <c r="C45" s="18">
        <v>30</v>
      </c>
      <c r="D45" s="21"/>
      <c r="E45" s="21"/>
      <c r="F45" s="21"/>
      <c r="G45" s="108">
        <f t="shared" si="1"/>
        <v>0</v>
      </c>
      <c r="H45" s="18">
        <v>930</v>
      </c>
      <c r="I45" s="21"/>
      <c r="J45" s="18">
        <v>31</v>
      </c>
      <c r="K45" s="21"/>
      <c r="L45" s="21"/>
      <c r="M45" s="21"/>
    </row>
    <row r="46" spans="2:14" x14ac:dyDescent="0.25">
      <c r="B46" s="120" t="s">
        <v>39</v>
      </c>
      <c r="C46" s="37">
        <v>8</v>
      </c>
      <c r="D46" s="37">
        <v>9</v>
      </c>
      <c r="E46" s="37">
        <v>9</v>
      </c>
      <c r="F46" s="37">
        <v>0</v>
      </c>
      <c r="G46" s="107">
        <f t="shared" si="1"/>
        <v>0</v>
      </c>
      <c r="H46" s="37">
        <v>72</v>
      </c>
      <c r="I46" s="37">
        <v>76.5</v>
      </c>
      <c r="J46" s="37">
        <v>9</v>
      </c>
      <c r="K46" s="37">
        <v>8.5</v>
      </c>
      <c r="L46" s="38">
        <v>8000</v>
      </c>
      <c r="M46" s="37">
        <v>612</v>
      </c>
      <c r="N46" s="22"/>
    </row>
    <row r="47" spans="2:14" s="20" customFormat="1" x14ac:dyDescent="0.25">
      <c r="B47" s="121" t="s">
        <v>40</v>
      </c>
      <c r="C47" s="18">
        <v>124</v>
      </c>
      <c r="D47" s="18">
        <v>102.7</v>
      </c>
      <c r="E47" s="18">
        <v>102.7</v>
      </c>
      <c r="F47" s="18">
        <v>0</v>
      </c>
      <c r="G47" s="108">
        <f t="shared" si="1"/>
        <v>0</v>
      </c>
      <c r="H47" s="19">
        <v>12115.5</v>
      </c>
      <c r="I47" s="19">
        <v>11175.12</v>
      </c>
      <c r="J47" s="18">
        <v>97.706000000000003</v>
      </c>
      <c r="K47" s="18">
        <v>108.813</v>
      </c>
      <c r="L47" s="19">
        <v>5205.5600000000004</v>
      </c>
      <c r="M47" s="19">
        <v>58172.77</v>
      </c>
    </row>
    <row r="48" spans="2:14" x14ac:dyDescent="0.25">
      <c r="B48" s="120" t="s">
        <v>41</v>
      </c>
      <c r="C48" s="37">
        <v>6</v>
      </c>
      <c r="D48" s="37">
        <v>4</v>
      </c>
      <c r="E48" s="37">
        <v>4</v>
      </c>
      <c r="F48" s="37">
        <v>0</v>
      </c>
      <c r="G48" s="107">
        <f t="shared" si="1"/>
        <v>0</v>
      </c>
      <c r="H48" s="37">
        <v>42</v>
      </c>
      <c r="I48" s="37">
        <v>30</v>
      </c>
      <c r="J48" s="37">
        <v>7</v>
      </c>
      <c r="K48" s="37">
        <v>7.5</v>
      </c>
      <c r="L48" s="38">
        <v>8156.4</v>
      </c>
      <c r="M48" s="37">
        <v>244.69</v>
      </c>
    </row>
    <row r="49" spans="2:13" s="20" customFormat="1" x14ac:dyDescent="0.25">
      <c r="B49" s="121" t="s">
        <v>42</v>
      </c>
      <c r="C49" s="18">
        <v>12</v>
      </c>
      <c r="D49" s="18">
        <v>21</v>
      </c>
      <c r="E49" s="18">
        <v>21</v>
      </c>
      <c r="F49" s="18">
        <v>0</v>
      </c>
      <c r="G49" s="108">
        <f t="shared" si="1"/>
        <v>0</v>
      </c>
      <c r="H49" s="18">
        <v>96</v>
      </c>
      <c r="I49" s="18">
        <v>180</v>
      </c>
      <c r="J49" s="18">
        <v>8</v>
      </c>
      <c r="K49" s="18">
        <v>8.5709999999999997</v>
      </c>
      <c r="L49" s="19">
        <v>7297.5</v>
      </c>
      <c r="M49" s="19">
        <v>1313.55</v>
      </c>
    </row>
    <row r="50" spans="2:13" x14ac:dyDescent="0.25">
      <c r="B50" s="120" t="s">
        <v>43</v>
      </c>
      <c r="C50" s="37">
        <v>202</v>
      </c>
      <c r="D50" s="37">
        <v>283</v>
      </c>
      <c r="E50" s="37">
        <v>283</v>
      </c>
      <c r="F50" s="37">
        <v>0</v>
      </c>
      <c r="G50" s="107">
        <f t="shared" si="1"/>
        <v>0</v>
      </c>
      <c r="H50" s="38">
        <v>7087</v>
      </c>
      <c r="I50" s="38">
        <v>9187.2000000000007</v>
      </c>
      <c r="J50" s="37">
        <v>35.084000000000003</v>
      </c>
      <c r="K50" s="37">
        <v>32.463999999999999</v>
      </c>
      <c r="L50" s="38">
        <v>7799.66</v>
      </c>
      <c r="M50" s="38">
        <v>71657.070000000007</v>
      </c>
    </row>
    <row r="51" spans="2:13" s="20" customFormat="1" ht="22.5" x14ac:dyDescent="0.25">
      <c r="B51" s="121" t="s">
        <v>44</v>
      </c>
      <c r="C51" s="18">
        <v>192</v>
      </c>
      <c r="D51" s="18">
        <v>219</v>
      </c>
      <c r="E51" s="18">
        <v>211</v>
      </c>
      <c r="F51" s="18">
        <v>0</v>
      </c>
      <c r="G51" s="108">
        <f t="shared" si="1"/>
        <v>8</v>
      </c>
      <c r="H51" s="19">
        <v>5617</v>
      </c>
      <c r="I51" s="19">
        <v>6433</v>
      </c>
      <c r="J51" s="18">
        <v>29.254999999999999</v>
      </c>
      <c r="K51" s="18">
        <v>30.488</v>
      </c>
      <c r="L51" s="18">
        <v>453.45</v>
      </c>
      <c r="M51" s="19">
        <v>2917.06</v>
      </c>
    </row>
    <row r="52" spans="2:13" x14ac:dyDescent="0.25">
      <c r="B52" s="120" t="s">
        <v>45</v>
      </c>
      <c r="C52" s="37">
        <v>458</v>
      </c>
      <c r="D52" s="37">
        <v>144</v>
      </c>
      <c r="E52" s="37">
        <v>96</v>
      </c>
      <c r="F52" s="37">
        <v>0</v>
      </c>
      <c r="G52" s="107">
        <f t="shared" si="1"/>
        <v>48</v>
      </c>
      <c r="H52" s="38">
        <v>1556.9</v>
      </c>
      <c r="I52" s="37">
        <v>203.6</v>
      </c>
      <c r="J52" s="37">
        <v>3.399</v>
      </c>
      <c r="K52" s="37">
        <v>2.121</v>
      </c>
      <c r="L52" s="38">
        <v>2867.9</v>
      </c>
      <c r="M52" s="37">
        <v>583.91</v>
      </c>
    </row>
    <row r="53" spans="2:13" s="20" customFormat="1" x14ac:dyDescent="0.25">
      <c r="B53" s="121" t="s">
        <v>46</v>
      </c>
      <c r="C53" s="19">
        <v>7200</v>
      </c>
      <c r="D53" s="19">
        <v>1900</v>
      </c>
      <c r="E53" s="19">
        <v>1410</v>
      </c>
      <c r="F53" s="18">
        <v>0</v>
      </c>
      <c r="G53" s="108">
        <f t="shared" si="1"/>
        <v>490</v>
      </c>
      <c r="H53" s="19">
        <v>15840</v>
      </c>
      <c r="I53" s="19">
        <v>3102</v>
      </c>
      <c r="J53" s="18">
        <v>2.2000000000000002</v>
      </c>
      <c r="K53" s="18">
        <v>2.2000000000000002</v>
      </c>
      <c r="L53" s="19">
        <v>7100</v>
      </c>
      <c r="M53" s="19">
        <v>22024.2</v>
      </c>
    </row>
    <row r="54" spans="2:13" x14ac:dyDescent="0.25">
      <c r="B54" s="120" t="s">
        <v>47</v>
      </c>
      <c r="C54" s="38">
        <v>2335</v>
      </c>
      <c r="D54" s="38">
        <v>2038.24</v>
      </c>
      <c r="E54" s="38">
        <v>1819.04</v>
      </c>
      <c r="F54" s="37">
        <v>0</v>
      </c>
      <c r="G54" s="107">
        <f t="shared" si="1"/>
        <v>219.20000000000005</v>
      </c>
      <c r="H54" s="38">
        <v>259652.01</v>
      </c>
      <c r="I54" s="38">
        <v>238924</v>
      </c>
      <c r="J54" s="37">
        <v>111.2</v>
      </c>
      <c r="K54" s="37">
        <v>131.346</v>
      </c>
      <c r="L54" s="38">
        <v>5763.68</v>
      </c>
      <c r="M54" s="38">
        <v>1377080.41</v>
      </c>
    </row>
    <row r="55" spans="2:13" s="20" customFormat="1" x14ac:dyDescent="0.25">
      <c r="B55" s="121" t="s">
        <v>48</v>
      </c>
      <c r="C55" s="18">
        <v>300</v>
      </c>
      <c r="D55" s="18">
        <v>188</v>
      </c>
      <c r="E55" s="18">
        <v>183</v>
      </c>
      <c r="F55" s="18">
        <v>0</v>
      </c>
      <c r="G55" s="108">
        <f t="shared" si="1"/>
        <v>5</v>
      </c>
      <c r="H55" s="19">
        <v>6344</v>
      </c>
      <c r="I55" s="19">
        <v>4020.3</v>
      </c>
      <c r="J55" s="18">
        <v>21.146999999999998</v>
      </c>
      <c r="K55" s="18">
        <v>21.969000000000001</v>
      </c>
      <c r="L55" s="19">
        <v>5372.55</v>
      </c>
      <c r="M55" s="19">
        <v>21599.25</v>
      </c>
    </row>
    <row r="56" spans="2:13" x14ac:dyDescent="0.25">
      <c r="B56" s="120" t="s">
        <v>49</v>
      </c>
      <c r="C56" s="37">
        <v>2</v>
      </c>
      <c r="D56" s="37">
        <v>3</v>
      </c>
      <c r="E56" s="37">
        <v>3</v>
      </c>
      <c r="F56" s="37">
        <v>0</v>
      </c>
      <c r="G56" s="107">
        <f t="shared" si="1"/>
        <v>0</v>
      </c>
      <c r="H56" s="37">
        <v>3.5</v>
      </c>
      <c r="I56" s="37">
        <v>9</v>
      </c>
      <c r="J56" s="37">
        <v>1.75</v>
      </c>
      <c r="K56" s="37">
        <v>3</v>
      </c>
      <c r="L56" s="38">
        <v>10000</v>
      </c>
      <c r="M56" s="37">
        <v>90</v>
      </c>
    </row>
    <row r="57" spans="2:13" s="20" customFormat="1" x14ac:dyDescent="0.25">
      <c r="B57" s="121" t="s">
        <v>50</v>
      </c>
      <c r="C57" s="18">
        <v>30</v>
      </c>
      <c r="D57" s="18">
        <v>28</v>
      </c>
      <c r="E57" s="18">
        <v>28</v>
      </c>
      <c r="F57" s="18">
        <v>0</v>
      </c>
      <c r="G57" s="108">
        <f t="shared" si="1"/>
        <v>0</v>
      </c>
      <c r="H57" s="18">
        <v>48</v>
      </c>
      <c r="I57" s="18">
        <v>78.400000000000006</v>
      </c>
      <c r="J57" s="18">
        <v>1.6</v>
      </c>
      <c r="K57" s="18">
        <v>2.8</v>
      </c>
      <c r="L57" s="19">
        <v>3278.57</v>
      </c>
      <c r="M57" s="18">
        <v>257.04000000000002</v>
      </c>
    </row>
    <row r="58" spans="2:13" s="20" customFormat="1" x14ac:dyDescent="0.25">
      <c r="B58" s="120" t="s">
        <v>51</v>
      </c>
      <c r="C58" s="37">
        <v>15.5</v>
      </c>
      <c r="D58" s="37">
        <v>17.5</v>
      </c>
      <c r="E58" s="37">
        <v>17.5</v>
      </c>
      <c r="F58" s="37">
        <v>0</v>
      </c>
      <c r="G58" s="107">
        <f t="shared" si="1"/>
        <v>0</v>
      </c>
      <c r="H58" s="37">
        <v>198.3</v>
      </c>
      <c r="I58" s="37">
        <v>207.59</v>
      </c>
      <c r="J58" s="37">
        <v>12.794</v>
      </c>
      <c r="K58" s="37">
        <v>11.862</v>
      </c>
      <c r="L58" s="38">
        <v>3123.11</v>
      </c>
      <c r="M58" s="37">
        <v>648.33000000000004</v>
      </c>
    </row>
    <row r="59" spans="2:13" s="20" customFormat="1" x14ac:dyDescent="0.25">
      <c r="B59" s="121" t="s">
        <v>52</v>
      </c>
      <c r="C59" s="18">
        <v>49</v>
      </c>
      <c r="D59" s="18">
        <v>37.4</v>
      </c>
      <c r="E59" s="18">
        <v>37.4</v>
      </c>
      <c r="F59" s="18">
        <v>0</v>
      </c>
      <c r="G59" s="108">
        <f t="shared" si="1"/>
        <v>0</v>
      </c>
      <c r="H59" s="18">
        <v>481</v>
      </c>
      <c r="I59" s="18">
        <v>381.3</v>
      </c>
      <c r="J59" s="18">
        <v>9.8160000000000007</v>
      </c>
      <c r="K59" s="18">
        <v>10.195</v>
      </c>
      <c r="L59" s="19">
        <v>9671.39</v>
      </c>
      <c r="M59" s="19">
        <v>3687.7</v>
      </c>
    </row>
    <row r="60" spans="2:13" s="20" customFormat="1" x14ac:dyDescent="0.25">
      <c r="B60" s="113" t="s">
        <v>53</v>
      </c>
      <c r="C60" s="114">
        <v>55125</v>
      </c>
      <c r="D60" s="114">
        <v>51432.49</v>
      </c>
      <c r="E60" s="114">
        <v>43813.79</v>
      </c>
      <c r="F60" s="115">
        <v>360</v>
      </c>
      <c r="G60" s="116">
        <f>SUM(G12:G59)</f>
        <v>7258.7</v>
      </c>
      <c r="H60" s="114">
        <v>636798.63</v>
      </c>
      <c r="I60" s="114">
        <v>584181.81999999995</v>
      </c>
      <c r="J60" s="115">
        <v>0</v>
      </c>
      <c r="K60" s="115">
        <v>0</v>
      </c>
      <c r="L60" s="115">
        <v>0</v>
      </c>
      <c r="M60" s="114">
        <v>4293488.18</v>
      </c>
    </row>
    <row r="61" spans="2:13" s="26" customFormat="1" x14ac:dyDescent="0.25">
      <c r="B61" s="23"/>
      <c r="C61" s="24"/>
      <c r="D61" s="24"/>
      <c r="E61" s="24"/>
      <c r="F61" s="24"/>
      <c r="G61" s="24"/>
      <c r="H61" s="24"/>
      <c r="I61" s="24"/>
      <c r="J61" s="25"/>
      <c r="K61" s="25"/>
      <c r="L61" s="25"/>
      <c r="M61" s="24"/>
    </row>
    <row r="62" spans="2:13" ht="15.75" thickBot="1" x14ac:dyDescent="0.3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</row>
    <row r="63" spans="2:13" ht="15" customHeight="1" x14ac:dyDescent="0.25">
      <c r="B63" s="227" t="s">
        <v>120</v>
      </c>
      <c r="C63" s="228"/>
      <c r="D63" s="228"/>
      <c r="E63" s="228"/>
      <c r="F63" s="228"/>
      <c r="G63" s="228"/>
      <c r="H63" s="228"/>
      <c r="I63" s="228"/>
      <c r="J63" s="228"/>
      <c r="K63" s="228"/>
      <c r="L63" s="228"/>
      <c r="M63" s="229"/>
    </row>
    <row r="64" spans="2:13" ht="15" customHeight="1" x14ac:dyDescent="0.25">
      <c r="B64" s="28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9"/>
    </row>
    <row r="65" spans="2:15" ht="45" x14ac:dyDescent="0.25">
      <c r="B65" s="109" t="s">
        <v>3</v>
      </c>
      <c r="C65" s="44" t="s">
        <v>142</v>
      </c>
      <c r="D65" s="44" t="s">
        <v>143</v>
      </c>
      <c r="E65" s="44" t="s">
        <v>108</v>
      </c>
      <c r="F65" s="44" t="s">
        <v>109</v>
      </c>
      <c r="G65" s="109" t="s">
        <v>119</v>
      </c>
      <c r="H65" s="44" t="s">
        <v>111</v>
      </c>
      <c r="I65" s="44" t="s">
        <v>112</v>
      </c>
      <c r="J65" s="44" t="s">
        <v>113</v>
      </c>
      <c r="K65" s="44" t="s">
        <v>114</v>
      </c>
      <c r="L65" s="44" t="s">
        <v>115</v>
      </c>
      <c r="M65" s="44" t="s">
        <v>116</v>
      </c>
    </row>
    <row r="66" spans="2:15" x14ac:dyDescent="0.25">
      <c r="B66" s="120" t="s">
        <v>55</v>
      </c>
      <c r="C66" s="37">
        <v>1.5</v>
      </c>
      <c r="D66" s="37">
        <v>1.5</v>
      </c>
      <c r="E66" s="37">
        <v>1.5</v>
      </c>
      <c r="F66" s="37">
        <v>0</v>
      </c>
      <c r="G66" s="107">
        <f t="shared" ref="G66:G80" si="2">D66-E66-F66</f>
        <v>0</v>
      </c>
      <c r="H66" s="37">
        <v>1.73</v>
      </c>
      <c r="I66" s="37">
        <v>1.5</v>
      </c>
      <c r="J66" s="37">
        <v>1.153</v>
      </c>
      <c r="K66" s="37">
        <v>1</v>
      </c>
      <c r="L66" s="38">
        <v>9000</v>
      </c>
      <c r="M66" s="37">
        <v>13.5</v>
      </c>
    </row>
    <row r="67" spans="2:15" s="20" customFormat="1" ht="22.5" x14ac:dyDescent="0.25">
      <c r="B67" s="121" t="s">
        <v>11</v>
      </c>
      <c r="C67" s="19">
        <v>9340</v>
      </c>
      <c r="D67" s="19">
        <v>6233</v>
      </c>
      <c r="E67" s="18">
        <v>990</v>
      </c>
      <c r="F67" s="18">
        <v>922.5</v>
      </c>
      <c r="G67" s="108">
        <f t="shared" si="2"/>
        <v>4320.5</v>
      </c>
      <c r="H67" s="19">
        <v>110475</v>
      </c>
      <c r="I67" s="19">
        <v>11289.1</v>
      </c>
      <c r="J67" s="18">
        <v>11.827999999999999</v>
      </c>
      <c r="K67" s="18">
        <v>11.403</v>
      </c>
      <c r="L67" s="18">
        <v>437.44</v>
      </c>
      <c r="M67" s="19">
        <v>4938.3</v>
      </c>
    </row>
    <row r="68" spans="2:15" x14ac:dyDescent="0.25">
      <c r="B68" s="120" t="s">
        <v>56</v>
      </c>
      <c r="C68" s="38">
        <v>1000</v>
      </c>
      <c r="D68" s="38">
        <v>1000</v>
      </c>
      <c r="E68" s="37">
        <v>0</v>
      </c>
      <c r="F68" s="37">
        <v>0</v>
      </c>
      <c r="G68" s="107">
        <f t="shared" si="2"/>
        <v>1000</v>
      </c>
      <c r="H68" s="37">
        <v>750</v>
      </c>
      <c r="I68" s="37">
        <v>0</v>
      </c>
      <c r="J68" s="37">
        <v>0.75</v>
      </c>
      <c r="K68" s="37">
        <v>0</v>
      </c>
      <c r="L68" s="37">
        <v>0</v>
      </c>
      <c r="M68" s="37">
        <v>0</v>
      </c>
      <c r="N68" s="20"/>
    </row>
    <row r="69" spans="2:15" s="20" customFormat="1" x14ac:dyDescent="0.25">
      <c r="B69" s="121" t="s">
        <v>15</v>
      </c>
      <c r="C69" s="19">
        <v>3394</v>
      </c>
      <c r="D69" s="19">
        <v>2458</v>
      </c>
      <c r="E69" s="19">
        <v>2458</v>
      </c>
      <c r="F69" s="18">
        <v>0</v>
      </c>
      <c r="G69" s="108">
        <f t="shared" si="2"/>
        <v>0</v>
      </c>
      <c r="H69" s="19">
        <v>3741.1</v>
      </c>
      <c r="I69" s="19">
        <v>2237.36</v>
      </c>
      <c r="J69" s="18">
        <v>1.1020000000000001</v>
      </c>
      <c r="K69" s="18">
        <v>0.91</v>
      </c>
      <c r="L69" s="19">
        <v>11377.66</v>
      </c>
      <c r="M69" s="19">
        <v>25455.91</v>
      </c>
    </row>
    <row r="70" spans="2:15" ht="22.5" x14ac:dyDescent="0.25">
      <c r="B70" s="120" t="s">
        <v>57</v>
      </c>
      <c r="C70" s="37">
        <v>352</v>
      </c>
      <c r="D70" s="38">
        <v>2284</v>
      </c>
      <c r="E70" s="37">
        <v>46</v>
      </c>
      <c r="F70" s="37">
        <v>0</v>
      </c>
      <c r="G70" s="107">
        <f t="shared" si="2"/>
        <v>2238</v>
      </c>
      <c r="H70" s="37">
        <v>137.69999999999999</v>
      </c>
      <c r="I70" s="37">
        <v>9.1999999999999993</v>
      </c>
      <c r="J70" s="37">
        <v>0.39100000000000001</v>
      </c>
      <c r="K70" s="37">
        <v>0.2</v>
      </c>
      <c r="L70" s="38">
        <v>28000</v>
      </c>
      <c r="M70" s="37">
        <v>257.60000000000002</v>
      </c>
      <c r="N70" s="20"/>
      <c r="O70" s="20"/>
    </row>
    <row r="71" spans="2:15" s="20" customFormat="1" x14ac:dyDescent="0.25">
      <c r="B71" s="121" t="s">
        <v>18</v>
      </c>
      <c r="C71" s="19">
        <v>8500</v>
      </c>
      <c r="D71" s="19">
        <v>14800</v>
      </c>
      <c r="E71" s="18">
        <v>0</v>
      </c>
      <c r="F71" s="18">
        <v>0</v>
      </c>
      <c r="G71" s="108">
        <f t="shared" si="2"/>
        <v>14800</v>
      </c>
      <c r="H71" s="19">
        <v>7225</v>
      </c>
      <c r="I71" s="18">
        <v>0</v>
      </c>
      <c r="J71" s="18">
        <v>0.85</v>
      </c>
      <c r="K71" s="18">
        <v>0</v>
      </c>
      <c r="L71" s="18">
        <v>0</v>
      </c>
      <c r="M71" s="18">
        <v>0</v>
      </c>
    </row>
    <row r="72" spans="2:15" x14ac:dyDescent="0.25">
      <c r="B72" s="120" t="s">
        <v>32</v>
      </c>
      <c r="C72" s="38">
        <v>125699</v>
      </c>
      <c r="D72" s="38">
        <v>95425</v>
      </c>
      <c r="E72" s="38">
        <v>26501</v>
      </c>
      <c r="F72" s="38">
        <v>40084</v>
      </c>
      <c r="G72" s="107">
        <f t="shared" si="2"/>
        <v>28840</v>
      </c>
      <c r="H72" s="38">
        <v>75547.37</v>
      </c>
      <c r="I72" s="38">
        <v>8353.7199999999993</v>
      </c>
      <c r="J72" s="37">
        <v>0.60099999999999998</v>
      </c>
      <c r="K72" s="37">
        <v>0.315</v>
      </c>
      <c r="L72" s="38">
        <v>11768.8</v>
      </c>
      <c r="M72" s="38">
        <v>98313.3</v>
      </c>
    </row>
    <row r="73" spans="2:15" s="20" customFormat="1" x14ac:dyDescent="0.25">
      <c r="B73" s="121" t="s">
        <v>58</v>
      </c>
      <c r="C73" s="21"/>
      <c r="D73" s="18">
        <v>860</v>
      </c>
      <c r="E73" s="18">
        <v>860</v>
      </c>
      <c r="F73" s="18">
        <v>0</v>
      </c>
      <c r="G73" s="108">
        <f t="shared" si="2"/>
        <v>0</v>
      </c>
      <c r="H73" s="21"/>
      <c r="I73" s="19">
        <v>1515.49</v>
      </c>
      <c r="J73" s="21"/>
      <c r="K73" s="18">
        <v>1.762</v>
      </c>
      <c r="L73" s="19">
        <v>4000</v>
      </c>
      <c r="M73" s="19">
        <v>6061.96</v>
      </c>
    </row>
    <row r="74" spans="2:15" x14ac:dyDescent="0.25">
      <c r="B74" s="120" t="s">
        <v>36</v>
      </c>
      <c r="C74" s="38">
        <v>2205</v>
      </c>
      <c r="D74" s="38">
        <v>1253</v>
      </c>
      <c r="E74" s="37">
        <v>196</v>
      </c>
      <c r="F74" s="37">
        <v>808.5</v>
      </c>
      <c r="G74" s="107">
        <f t="shared" si="2"/>
        <v>248.5</v>
      </c>
      <c r="H74" s="38">
        <v>36725</v>
      </c>
      <c r="I74" s="38">
        <v>3778</v>
      </c>
      <c r="J74" s="37">
        <v>16.655000000000001</v>
      </c>
      <c r="K74" s="37">
        <v>19.276</v>
      </c>
      <c r="L74" s="37">
        <v>544.52</v>
      </c>
      <c r="M74" s="38">
        <v>2057.21</v>
      </c>
    </row>
    <row r="75" spans="2:15" s="20" customFormat="1" x14ac:dyDescent="0.25">
      <c r="B75" s="121" t="s">
        <v>37</v>
      </c>
      <c r="C75" s="19">
        <v>222918.5</v>
      </c>
      <c r="D75" s="19">
        <v>158826.79999999999</v>
      </c>
      <c r="E75" s="19">
        <v>60539.89</v>
      </c>
      <c r="F75" s="19">
        <v>49222</v>
      </c>
      <c r="G75" s="108">
        <f t="shared" si="2"/>
        <v>49064.909999999989</v>
      </c>
      <c r="H75" s="19">
        <v>187048.46</v>
      </c>
      <c r="I75" s="19">
        <v>38246.720000000001</v>
      </c>
      <c r="J75" s="18">
        <v>0.83899999999999997</v>
      </c>
      <c r="K75" s="18">
        <v>0.63200000000000001</v>
      </c>
      <c r="L75" s="19">
        <v>3871.79</v>
      </c>
      <c r="M75" s="19">
        <v>148083.46</v>
      </c>
    </row>
    <row r="76" spans="2:15" x14ac:dyDescent="0.25">
      <c r="B76" s="120" t="s">
        <v>61</v>
      </c>
      <c r="C76" s="37">
        <v>60</v>
      </c>
      <c r="D76" s="39"/>
      <c r="E76" s="39"/>
      <c r="F76" s="39"/>
      <c r="G76" s="107">
        <f t="shared" si="2"/>
        <v>0</v>
      </c>
      <c r="H76" s="37">
        <v>960</v>
      </c>
      <c r="I76" s="39"/>
      <c r="J76" s="37">
        <v>16</v>
      </c>
      <c r="K76" s="39"/>
      <c r="L76" s="39"/>
      <c r="M76" s="39"/>
    </row>
    <row r="77" spans="2:15" s="20" customFormat="1" ht="22.5" x14ac:dyDescent="0.25">
      <c r="B77" s="121" t="s">
        <v>44</v>
      </c>
      <c r="C77" s="19">
        <v>1246</v>
      </c>
      <c r="D77" s="18">
        <v>385</v>
      </c>
      <c r="E77" s="18">
        <v>78</v>
      </c>
      <c r="F77" s="18">
        <v>169</v>
      </c>
      <c r="G77" s="108">
        <f t="shared" si="2"/>
        <v>138</v>
      </c>
      <c r="H77" s="19">
        <v>20570.2</v>
      </c>
      <c r="I77" s="19">
        <v>1209.8</v>
      </c>
      <c r="J77" s="18">
        <v>16.509</v>
      </c>
      <c r="K77" s="18">
        <v>15.51</v>
      </c>
      <c r="L77" s="18">
        <v>663.65</v>
      </c>
      <c r="M77" s="18">
        <v>802.88</v>
      </c>
    </row>
    <row r="78" spans="2:15" x14ac:dyDescent="0.25">
      <c r="B78" s="120" t="s">
        <v>45</v>
      </c>
      <c r="C78" s="38">
        <v>17432</v>
      </c>
      <c r="D78" s="38">
        <v>10222</v>
      </c>
      <c r="E78" s="38">
        <v>4518</v>
      </c>
      <c r="F78" s="37">
        <v>0</v>
      </c>
      <c r="G78" s="107">
        <f t="shared" si="2"/>
        <v>5704</v>
      </c>
      <c r="H78" s="38">
        <v>22441.95</v>
      </c>
      <c r="I78" s="38">
        <v>4337.7</v>
      </c>
      <c r="J78" s="37">
        <v>1.2869999999999999</v>
      </c>
      <c r="K78" s="37">
        <v>0.96</v>
      </c>
      <c r="L78" s="38">
        <v>2867.78</v>
      </c>
      <c r="M78" s="38">
        <v>12439.58</v>
      </c>
    </row>
    <row r="79" spans="2:15" s="20" customFormat="1" x14ac:dyDescent="0.25">
      <c r="B79" s="121" t="s">
        <v>46</v>
      </c>
      <c r="C79" s="19">
        <v>32694</v>
      </c>
      <c r="D79" s="19">
        <v>37310</v>
      </c>
      <c r="E79" s="19">
        <v>22040</v>
      </c>
      <c r="F79" s="18">
        <v>0</v>
      </c>
      <c r="G79" s="108">
        <f t="shared" si="2"/>
        <v>15270</v>
      </c>
      <c r="H79" s="19">
        <v>57339.199999999997</v>
      </c>
      <c r="I79" s="19">
        <v>37654.5</v>
      </c>
      <c r="J79" s="18">
        <v>1.754</v>
      </c>
      <c r="K79" s="18">
        <v>1.708</v>
      </c>
      <c r="L79" s="19">
        <v>7098.02</v>
      </c>
      <c r="M79" s="19">
        <v>267272.25</v>
      </c>
    </row>
    <row r="80" spans="2:15" x14ac:dyDescent="0.25">
      <c r="B80" s="120" t="s">
        <v>50</v>
      </c>
      <c r="C80" s="38">
        <v>1000</v>
      </c>
      <c r="D80" s="37">
        <v>945</v>
      </c>
      <c r="E80" s="37">
        <v>0</v>
      </c>
      <c r="F80" s="37">
        <v>0</v>
      </c>
      <c r="G80" s="107">
        <f t="shared" si="2"/>
        <v>945</v>
      </c>
      <c r="H80" s="37">
        <v>900</v>
      </c>
      <c r="I80" s="37">
        <v>0</v>
      </c>
      <c r="J80" s="37">
        <v>0.9</v>
      </c>
      <c r="K80" s="37">
        <v>0</v>
      </c>
      <c r="L80" s="37">
        <v>0</v>
      </c>
      <c r="M80" s="37">
        <v>0</v>
      </c>
    </row>
    <row r="81" spans="2:13" s="20" customFormat="1" x14ac:dyDescent="0.25">
      <c r="B81" s="113" t="s">
        <v>53</v>
      </c>
      <c r="C81" s="114">
        <v>425842</v>
      </c>
      <c r="D81" s="114">
        <v>332003.3</v>
      </c>
      <c r="E81" s="114">
        <v>118228.39</v>
      </c>
      <c r="F81" s="114">
        <v>91206</v>
      </c>
      <c r="G81" s="114">
        <f>SUM(G66:G80)</f>
        <v>122568.90999999999</v>
      </c>
      <c r="H81" s="114">
        <v>523862.71</v>
      </c>
      <c r="I81" s="114">
        <v>108633.09</v>
      </c>
      <c r="J81" s="115">
        <v>0</v>
      </c>
      <c r="K81" s="115">
        <v>0</v>
      </c>
      <c r="L81" s="115">
        <v>0</v>
      </c>
      <c r="M81" s="114">
        <v>565695.94999999995</v>
      </c>
    </row>
  </sheetData>
  <mergeCells count="7">
    <mergeCell ref="B63:M63"/>
    <mergeCell ref="B2:M2"/>
    <mergeCell ref="B3:M3"/>
    <mergeCell ref="B4:M4"/>
    <mergeCell ref="B5:C5"/>
    <mergeCell ref="B9:M9"/>
    <mergeCell ref="B10:M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3:AT114"/>
  <sheetViews>
    <sheetView topLeftCell="A58" workbookViewId="0">
      <selection activeCell="G88" sqref="G88"/>
    </sheetView>
  </sheetViews>
  <sheetFormatPr baseColWidth="10" defaultRowHeight="15" x14ac:dyDescent="0.25"/>
  <cols>
    <col min="1" max="1" width="22.28515625" style="6" bestFit="1" customWidth="1"/>
    <col min="2" max="2" width="13.140625" style="6" customWidth="1"/>
    <col min="3" max="3" width="13" style="6" customWidth="1"/>
    <col min="4" max="4" width="13.5703125" style="6" customWidth="1"/>
    <col min="5" max="16384" width="11.42578125" style="6"/>
  </cols>
  <sheetData>
    <row r="3" spans="1:46" ht="18" x14ac:dyDescent="0.25">
      <c r="A3" s="244" t="s">
        <v>180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</row>
    <row r="4" spans="1:46" s="122" customFormat="1" ht="16.5" thickBot="1" x14ac:dyDescent="0.3"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</row>
    <row r="5" spans="1:46" ht="38.25" x14ac:dyDescent="0.25">
      <c r="A5" s="141" t="s">
        <v>178</v>
      </c>
      <c r="B5" s="131"/>
      <c r="C5" s="132"/>
      <c r="D5" s="133"/>
      <c r="H5" s="124"/>
      <c r="I5" s="5" t="s">
        <v>145</v>
      </c>
      <c r="J5" s="125">
        <f>J13</f>
        <v>360</v>
      </c>
      <c r="K5" s="124"/>
      <c r="L5" s="124"/>
      <c r="M5" s="124"/>
    </row>
    <row r="6" spans="1:46" ht="22.5" customHeight="1" x14ac:dyDescent="0.25">
      <c r="A6" s="142" t="s">
        <v>179</v>
      </c>
      <c r="B6" s="134"/>
      <c r="C6" s="135"/>
      <c r="D6" s="136"/>
      <c r="I6" s="5" t="s">
        <v>54</v>
      </c>
      <c r="J6" s="125">
        <f>G48</f>
        <v>91206</v>
      </c>
    </row>
    <row r="7" spans="1:46" ht="21" thickBot="1" x14ac:dyDescent="0.3">
      <c r="A7" s="137"/>
      <c r="B7" s="138"/>
      <c r="C7" s="139"/>
      <c r="D7" s="140"/>
      <c r="H7" s="245" t="s">
        <v>146</v>
      </c>
      <c r="I7" s="245"/>
      <c r="J7" s="246">
        <f>J5+J6</f>
        <v>91566</v>
      </c>
      <c r="K7" s="246"/>
      <c r="L7" s="247" t="s">
        <v>147</v>
      </c>
      <c r="M7" s="247"/>
    </row>
    <row r="8" spans="1:46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33.75" customHeight="1" x14ac:dyDescent="0.25">
      <c r="A9" s="145" t="s">
        <v>148</v>
      </c>
      <c r="B9" s="145" t="s">
        <v>8</v>
      </c>
      <c r="C9" s="145" t="s">
        <v>13</v>
      </c>
      <c r="D9" s="145" t="s">
        <v>16</v>
      </c>
      <c r="E9" s="145" t="s">
        <v>19</v>
      </c>
      <c r="F9" s="145" t="s">
        <v>22</v>
      </c>
      <c r="G9" s="145" t="s">
        <v>23</v>
      </c>
      <c r="H9" s="145" t="s">
        <v>26</v>
      </c>
      <c r="I9" s="145" t="s">
        <v>31</v>
      </c>
      <c r="J9" s="145" t="s">
        <v>53</v>
      </c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</row>
    <row r="10" spans="1:46" x14ac:dyDescent="0.25">
      <c r="A10" s="120" t="s">
        <v>149</v>
      </c>
      <c r="B10" s="37">
        <v>0</v>
      </c>
      <c r="C10" s="37">
        <v>0</v>
      </c>
      <c r="D10" s="37">
        <v>0</v>
      </c>
      <c r="E10" s="37">
        <v>0</v>
      </c>
      <c r="F10" s="37">
        <v>250</v>
      </c>
      <c r="G10" s="37">
        <v>0</v>
      </c>
      <c r="H10" s="37">
        <v>0</v>
      </c>
      <c r="I10" s="37">
        <v>0</v>
      </c>
      <c r="J10" s="127">
        <v>250</v>
      </c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</row>
    <row r="11" spans="1:46" s="20" customFormat="1" x14ac:dyDescent="0.25">
      <c r="A11" s="121" t="s">
        <v>150</v>
      </c>
      <c r="B11" s="18">
        <v>0</v>
      </c>
      <c r="C11" s="18">
        <v>0</v>
      </c>
      <c r="D11" s="18">
        <v>0</v>
      </c>
      <c r="E11" s="18">
        <v>0</v>
      </c>
      <c r="F11" s="18">
        <v>0</v>
      </c>
      <c r="G11" s="18">
        <v>100</v>
      </c>
      <c r="H11" s="18">
        <v>0</v>
      </c>
      <c r="I11" s="18">
        <v>0</v>
      </c>
      <c r="J11" s="129">
        <v>100</v>
      </c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</row>
    <row r="12" spans="1:46" s="20" customFormat="1" ht="22.5" x14ac:dyDescent="0.25">
      <c r="A12" s="120" t="s">
        <v>151</v>
      </c>
      <c r="B12" s="37">
        <v>1.5</v>
      </c>
      <c r="C12" s="37">
        <v>1</v>
      </c>
      <c r="D12" s="37">
        <v>1</v>
      </c>
      <c r="E12" s="37">
        <v>2</v>
      </c>
      <c r="F12" s="37">
        <v>0</v>
      </c>
      <c r="G12" s="37">
        <v>0</v>
      </c>
      <c r="H12" s="37">
        <v>3</v>
      </c>
      <c r="I12" s="37">
        <v>1.5</v>
      </c>
      <c r="J12" s="127">
        <v>10</v>
      </c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</row>
    <row r="13" spans="1:46" x14ac:dyDescent="0.25">
      <c r="A13" s="146" t="s">
        <v>53</v>
      </c>
      <c r="B13" s="147">
        <v>1.5</v>
      </c>
      <c r="C13" s="147">
        <v>1</v>
      </c>
      <c r="D13" s="147">
        <v>1</v>
      </c>
      <c r="E13" s="147">
        <v>2</v>
      </c>
      <c r="F13" s="147">
        <v>250</v>
      </c>
      <c r="G13" s="147">
        <v>100</v>
      </c>
      <c r="H13" s="147">
        <v>3</v>
      </c>
      <c r="I13" s="147">
        <v>1.5</v>
      </c>
      <c r="J13" s="148">
        <f>SUM(J10:J12)</f>
        <v>360</v>
      </c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</row>
    <row r="14" spans="1:46" x14ac:dyDescent="0.25"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</row>
    <row r="15" spans="1:46" x14ac:dyDescent="0.25"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</row>
    <row r="16" spans="1:46" x14ac:dyDescent="0.25">
      <c r="A16" s="153" t="s">
        <v>176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</row>
    <row r="17" spans="1:46" x14ac:dyDescent="0.25">
      <c r="A17" s="249" t="s">
        <v>182</v>
      </c>
      <c r="B17" s="249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155">
        <v>42644</v>
      </c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</row>
    <row r="18" spans="1:46" x14ac:dyDescent="0.25">
      <c r="A18" s="248" t="s">
        <v>183</v>
      </c>
      <c r="B18" s="248"/>
      <c r="C18" s="248"/>
      <c r="D18" s="248"/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248"/>
      <c r="P18" s="248"/>
      <c r="Q18" s="248"/>
      <c r="R18" s="248"/>
      <c r="S18" s="248"/>
      <c r="T18" s="248"/>
      <c r="U18" s="248"/>
      <c r="V18" s="248"/>
      <c r="W18" s="248"/>
      <c r="X18" s="248"/>
      <c r="Y18" s="248"/>
      <c r="Z18" s="248"/>
      <c r="AA18" s="248"/>
      <c r="AB18" s="248"/>
      <c r="AC18" s="248"/>
      <c r="AD18" s="248"/>
      <c r="AE18" s="248"/>
      <c r="AF18" s="248"/>
      <c r="AG18" s="248"/>
      <c r="AH18" s="248"/>
      <c r="AI18" s="248"/>
      <c r="AJ18" s="248"/>
      <c r="AK18" s="248"/>
      <c r="AL18" s="248"/>
      <c r="AM18" s="248"/>
      <c r="AN18" s="248"/>
      <c r="AO18" s="248"/>
      <c r="AP18" s="248"/>
      <c r="AQ18" s="248"/>
      <c r="AR18" s="248"/>
      <c r="AS18" s="248"/>
      <c r="AT18" s="248"/>
    </row>
    <row r="19" spans="1:46" ht="33.75" x14ac:dyDescent="0.25">
      <c r="A19" s="145" t="s">
        <v>148</v>
      </c>
      <c r="B19" s="145" t="s">
        <v>11</v>
      </c>
      <c r="C19" s="145" t="s">
        <v>32</v>
      </c>
      <c r="D19" s="145" t="s">
        <v>36</v>
      </c>
      <c r="E19" s="145" t="s">
        <v>37</v>
      </c>
      <c r="F19" s="145" t="s">
        <v>44</v>
      </c>
      <c r="G19" s="145" t="s">
        <v>53</v>
      </c>
      <c r="H19" s="126"/>
      <c r="I19" s="126"/>
    </row>
    <row r="20" spans="1:46" s="20" customFormat="1" x14ac:dyDescent="0.25">
      <c r="A20" s="120" t="s">
        <v>152</v>
      </c>
      <c r="B20" s="37">
        <v>0</v>
      </c>
      <c r="C20" s="38">
        <v>20441</v>
      </c>
      <c r="D20" s="37">
        <v>0</v>
      </c>
      <c r="E20" s="38">
        <v>4795</v>
      </c>
      <c r="F20" s="37">
        <v>0</v>
      </c>
      <c r="G20" s="143">
        <v>25236</v>
      </c>
      <c r="H20" s="128"/>
      <c r="I20" s="128"/>
    </row>
    <row r="21" spans="1:46" s="20" customFormat="1" x14ac:dyDescent="0.25">
      <c r="A21" s="121" t="s">
        <v>153</v>
      </c>
      <c r="B21" s="18">
        <v>0</v>
      </c>
      <c r="C21" s="19">
        <v>5528</v>
      </c>
      <c r="D21" s="18">
        <v>0</v>
      </c>
      <c r="E21" s="19">
        <v>7085</v>
      </c>
      <c r="F21" s="18">
        <v>0</v>
      </c>
      <c r="G21" s="144">
        <v>12613</v>
      </c>
      <c r="H21" s="128"/>
      <c r="I21" s="128"/>
    </row>
    <row r="22" spans="1:46" s="20" customFormat="1" x14ac:dyDescent="0.25">
      <c r="A22" s="120" t="s">
        <v>154</v>
      </c>
      <c r="B22" s="37">
        <v>0</v>
      </c>
      <c r="C22" s="38">
        <v>8140</v>
      </c>
      <c r="D22" s="37">
        <v>0</v>
      </c>
      <c r="E22" s="38">
        <v>2164</v>
      </c>
      <c r="F22" s="37">
        <v>0</v>
      </c>
      <c r="G22" s="143">
        <v>10304</v>
      </c>
      <c r="H22" s="128"/>
      <c r="I22" s="128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</row>
    <row r="23" spans="1:46" s="20" customFormat="1" x14ac:dyDescent="0.25">
      <c r="A23" s="121" t="s">
        <v>155</v>
      </c>
      <c r="B23" s="18">
        <v>0</v>
      </c>
      <c r="C23" s="19">
        <v>1281</v>
      </c>
      <c r="D23" s="18">
        <v>0</v>
      </c>
      <c r="E23" s="19">
        <v>3916</v>
      </c>
      <c r="F23" s="18">
        <v>0</v>
      </c>
      <c r="G23" s="144">
        <v>5197</v>
      </c>
      <c r="H23" s="128"/>
      <c r="I23" s="128"/>
    </row>
    <row r="24" spans="1:46" s="20" customFormat="1" x14ac:dyDescent="0.25">
      <c r="A24" s="120" t="s">
        <v>156</v>
      </c>
      <c r="B24" s="37">
        <v>0</v>
      </c>
      <c r="C24" s="37">
        <v>121</v>
      </c>
      <c r="D24" s="37">
        <v>0</v>
      </c>
      <c r="E24" s="38">
        <v>4689</v>
      </c>
      <c r="F24" s="37">
        <v>0</v>
      </c>
      <c r="G24" s="143">
        <v>4810</v>
      </c>
      <c r="H24" s="128"/>
      <c r="I24" s="128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</row>
    <row r="25" spans="1:46" s="20" customFormat="1" x14ac:dyDescent="0.25">
      <c r="A25" s="121" t="s">
        <v>157</v>
      </c>
      <c r="B25" s="18">
        <v>0</v>
      </c>
      <c r="C25" s="18">
        <v>270</v>
      </c>
      <c r="D25" s="18">
        <v>0</v>
      </c>
      <c r="E25" s="19">
        <v>3800</v>
      </c>
      <c r="F25" s="18">
        <v>0</v>
      </c>
      <c r="G25" s="144">
        <v>4070</v>
      </c>
      <c r="H25" s="128"/>
      <c r="I25" s="128"/>
    </row>
    <row r="26" spans="1:46" s="20" customFormat="1" x14ac:dyDescent="0.25">
      <c r="A26" s="120" t="s">
        <v>150</v>
      </c>
      <c r="B26" s="37">
        <v>0</v>
      </c>
      <c r="C26" s="37">
        <v>911</v>
      </c>
      <c r="D26" s="37">
        <v>0</v>
      </c>
      <c r="E26" s="38">
        <v>2700</v>
      </c>
      <c r="F26" s="37">
        <v>0</v>
      </c>
      <c r="G26" s="143">
        <v>3611</v>
      </c>
      <c r="H26" s="128"/>
      <c r="I26" s="128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</row>
    <row r="27" spans="1:46" s="20" customFormat="1" x14ac:dyDescent="0.25">
      <c r="A27" s="121" t="s">
        <v>158</v>
      </c>
      <c r="B27" s="18">
        <v>0</v>
      </c>
      <c r="C27" s="19">
        <v>1000</v>
      </c>
      <c r="D27" s="18">
        <v>0</v>
      </c>
      <c r="E27" s="19">
        <v>2500</v>
      </c>
      <c r="F27" s="18">
        <v>0</v>
      </c>
      <c r="G27" s="144">
        <v>3500</v>
      </c>
      <c r="H27" s="128"/>
      <c r="I27" s="128"/>
    </row>
    <row r="28" spans="1:46" s="20" customFormat="1" x14ac:dyDescent="0.25">
      <c r="A28" s="120" t="s">
        <v>159</v>
      </c>
      <c r="B28" s="37">
        <v>198</v>
      </c>
      <c r="C28" s="37">
        <v>235</v>
      </c>
      <c r="D28" s="37">
        <v>94</v>
      </c>
      <c r="E28" s="38">
        <v>2485</v>
      </c>
      <c r="F28" s="37">
        <v>27</v>
      </c>
      <c r="G28" s="143">
        <v>3039</v>
      </c>
      <c r="H28" s="128"/>
      <c r="I28" s="128"/>
    </row>
    <row r="29" spans="1:46" s="20" customFormat="1" x14ac:dyDescent="0.25">
      <c r="A29" s="121" t="s">
        <v>0</v>
      </c>
      <c r="B29" s="18">
        <v>113.5</v>
      </c>
      <c r="C29" s="18">
        <v>132</v>
      </c>
      <c r="D29" s="18">
        <v>264</v>
      </c>
      <c r="E29" s="19">
        <v>1853</v>
      </c>
      <c r="F29" s="18">
        <v>20</v>
      </c>
      <c r="G29" s="144">
        <v>2382.5</v>
      </c>
      <c r="H29" s="128"/>
      <c r="I29" s="128"/>
    </row>
    <row r="30" spans="1:46" s="20" customFormat="1" x14ac:dyDescent="0.25">
      <c r="A30" s="120" t="s">
        <v>160</v>
      </c>
      <c r="B30" s="37">
        <v>0</v>
      </c>
      <c r="C30" s="37">
        <v>431</v>
      </c>
      <c r="D30" s="37">
        <v>0</v>
      </c>
      <c r="E30" s="38">
        <v>1891</v>
      </c>
      <c r="F30" s="37">
        <v>0</v>
      </c>
      <c r="G30" s="143">
        <v>2322</v>
      </c>
      <c r="H30" s="128"/>
      <c r="I30" s="128"/>
    </row>
    <row r="31" spans="1:46" s="20" customFormat="1" x14ac:dyDescent="0.25">
      <c r="A31" s="121" t="s">
        <v>161</v>
      </c>
      <c r="B31" s="18">
        <v>0</v>
      </c>
      <c r="C31" s="18">
        <v>490</v>
      </c>
      <c r="D31" s="18">
        <v>0</v>
      </c>
      <c r="E31" s="19">
        <v>1809</v>
      </c>
      <c r="F31" s="18">
        <v>0</v>
      </c>
      <c r="G31" s="144">
        <v>2299</v>
      </c>
      <c r="H31" s="128"/>
      <c r="I31" s="128"/>
    </row>
    <row r="32" spans="1:46" s="20" customFormat="1" x14ac:dyDescent="0.25">
      <c r="A32" s="120" t="s">
        <v>149</v>
      </c>
      <c r="B32" s="37">
        <v>98</v>
      </c>
      <c r="C32" s="37">
        <v>93</v>
      </c>
      <c r="D32" s="37">
        <v>47</v>
      </c>
      <c r="E32" s="38">
        <v>1894</v>
      </c>
      <c r="F32" s="37">
        <v>15</v>
      </c>
      <c r="G32" s="143">
        <v>2147</v>
      </c>
      <c r="H32" s="128"/>
      <c r="I32" s="128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</row>
    <row r="33" spans="1:46" s="20" customFormat="1" x14ac:dyDescent="0.25">
      <c r="A33" s="121" t="s">
        <v>162</v>
      </c>
      <c r="B33" s="18">
        <v>98</v>
      </c>
      <c r="C33" s="18">
        <v>145</v>
      </c>
      <c r="D33" s="18">
        <v>75</v>
      </c>
      <c r="E33" s="19">
        <v>1452</v>
      </c>
      <c r="F33" s="18">
        <v>45</v>
      </c>
      <c r="G33" s="144">
        <v>1815</v>
      </c>
      <c r="H33" s="128"/>
      <c r="I33" s="128"/>
    </row>
    <row r="34" spans="1:46" s="20" customFormat="1" x14ac:dyDescent="0.25">
      <c r="A34" s="120" t="s">
        <v>163</v>
      </c>
      <c r="B34" s="37">
        <v>85</v>
      </c>
      <c r="C34" s="37">
        <v>226</v>
      </c>
      <c r="D34" s="37">
        <v>62</v>
      </c>
      <c r="E34" s="38">
        <v>1207</v>
      </c>
      <c r="F34" s="37">
        <v>16</v>
      </c>
      <c r="G34" s="143">
        <v>1596</v>
      </c>
      <c r="H34" s="128"/>
      <c r="I34" s="128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</row>
    <row r="35" spans="1:46" s="20" customFormat="1" x14ac:dyDescent="0.25">
      <c r="A35" s="121" t="s">
        <v>164</v>
      </c>
      <c r="B35" s="18">
        <v>94.5</v>
      </c>
      <c r="C35" s="18">
        <v>154.5</v>
      </c>
      <c r="D35" s="18">
        <v>63</v>
      </c>
      <c r="E35" s="19">
        <v>1133</v>
      </c>
      <c r="F35" s="18">
        <v>0</v>
      </c>
      <c r="G35" s="144">
        <v>1445</v>
      </c>
      <c r="H35" s="128"/>
      <c r="I35" s="128"/>
    </row>
    <row r="36" spans="1:46" s="20" customFormat="1" ht="22.5" x14ac:dyDescent="0.25">
      <c r="A36" s="120" t="s">
        <v>151</v>
      </c>
      <c r="B36" s="37">
        <v>19.5</v>
      </c>
      <c r="C36" s="37">
        <v>43</v>
      </c>
      <c r="D36" s="37">
        <v>77.5</v>
      </c>
      <c r="E36" s="37">
        <v>611</v>
      </c>
      <c r="F36" s="37">
        <v>25</v>
      </c>
      <c r="G36" s="143">
        <v>776</v>
      </c>
      <c r="H36" s="128"/>
      <c r="I36" s="128"/>
    </row>
    <row r="37" spans="1:46" s="20" customFormat="1" x14ac:dyDescent="0.25">
      <c r="A37" s="121" t="s">
        <v>165</v>
      </c>
      <c r="B37" s="18">
        <v>83</v>
      </c>
      <c r="C37" s="18">
        <v>92.5</v>
      </c>
      <c r="D37" s="18">
        <v>23</v>
      </c>
      <c r="E37" s="18">
        <v>552.5</v>
      </c>
      <c r="F37" s="18">
        <v>8</v>
      </c>
      <c r="G37" s="144">
        <v>759</v>
      </c>
      <c r="H37" s="128"/>
      <c r="I37" s="128"/>
    </row>
    <row r="38" spans="1:46" s="20" customFormat="1" x14ac:dyDescent="0.25">
      <c r="A38" s="120" t="s">
        <v>166</v>
      </c>
      <c r="B38" s="37">
        <v>29</v>
      </c>
      <c r="C38" s="37">
        <v>60.5</v>
      </c>
      <c r="D38" s="37">
        <v>48</v>
      </c>
      <c r="E38" s="37">
        <v>600</v>
      </c>
      <c r="F38" s="37">
        <v>0</v>
      </c>
      <c r="G38" s="143">
        <v>737.5</v>
      </c>
      <c r="H38" s="128"/>
      <c r="I38" s="128"/>
    </row>
    <row r="39" spans="1:46" s="20" customFormat="1" x14ac:dyDescent="0.25">
      <c r="A39" s="121" t="s">
        <v>167</v>
      </c>
      <c r="B39" s="18">
        <v>63</v>
      </c>
      <c r="C39" s="18">
        <v>12</v>
      </c>
      <c r="D39" s="18">
        <v>35</v>
      </c>
      <c r="E39" s="18">
        <v>586</v>
      </c>
      <c r="F39" s="18">
        <v>13</v>
      </c>
      <c r="G39" s="144">
        <v>709</v>
      </c>
      <c r="H39" s="128"/>
      <c r="I39" s="128"/>
    </row>
    <row r="40" spans="1:46" s="20" customFormat="1" x14ac:dyDescent="0.25">
      <c r="A40" s="120" t="s">
        <v>168</v>
      </c>
      <c r="B40" s="37">
        <v>15</v>
      </c>
      <c r="C40" s="37">
        <v>79</v>
      </c>
      <c r="D40" s="37">
        <v>0</v>
      </c>
      <c r="E40" s="37">
        <v>503.5</v>
      </c>
      <c r="F40" s="37">
        <v>0</v>
      </c>
      <c r="G40" s="143">
        <v>597.5</v>
      </c>
      <c r="H40" s="128"/>
      <c r="I40" s="128"/>
    </row>
    <row r="41" spans="1:46" s="20" customFormat="1" x14ac:dyDescent="0.25">
      <c r="A41" s="121" t="s">
        <v>169</v>
      </c>
      <c r="B41" s="18">
        <v>0</v>
      </c>
      <c r="C41" s="18">
        <v>34</v>
      </c>
      <c r="D41" s="18">
        <v>0</v>
      </c>
      <c r="E41" s="18">
        <v>358</v>
      </c>
      <c r="F41" s="18">
        <v>0</v>
      </c>
      <c r="G41" s="144">
        <v>392</v>
      </c>
      <c r="H41" s="128"/>
      <c r="I41" s="128"/>
    </row>
    <row r="42" spans="1:46" s="20" customFormat="1" x14ac:dyDescent="0.25">
      <c r="A42" s="120" t="s">
        <v>170</v>
      </c>
      <c r="B42" s="37">
        <v>8</v>
      </c>
      <c r="C42" s="37">
        <v>9</v>
      </c>
      <c r="D42" s="37">
        <v>20</v>
      </c>
      <c r="E42" s="37">
        <v>198</v>
      </c>
      <c r="F42" s="37">
        <v>0</v>
      </c>
      <c r="G42" s="143">
        <v>235</v>
      </c>
      <c r="H42" s="128"/>
      <c r="I42" s="128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</row>
    <row r="43" spans="1:46" s="20" customFormat="1" x14ac:dyDescent="0.25">
      <c r="A43" s="121" t="s">
        <v>171</v>
      </c>
      <c r="B43" s="18">
        <v>18</v>
      </c>
      <c r="C43" s="18">
        <v>38.5</v>
      </c>
      <c r="D43" s="18">
        <v>0</v>
      </c>
      <c r="E43" s="18">
        <v>143</v>
      </c>
      <c r="F43" s="18">
        <v>0</v>
      </c>
      <c r="G43" s="144">
        <v>199.5</v>
      </c>
      <c r="H43" s="128"/>
      <c r="I43" s="128"/>
    </row>
    <row r="44" spans="1:46" s="20" customFormat="1" x14ac:dyDescent="0.25">
      <c r="A44" s="120" t="s">
        <v>172</v>
      </c>
      <c r="B44" s="37">
        <v>0</v>
      </c>
      <c r="C44" s="37">
        <v>117</v>
      </c>
      <c r="D44" s="37">
        <v>0</v>
      </c>
      <c r="E44" s="37">
        <v>21</v>
      </c>
      <c r="F44" s="37">
        <v>0</v>
      </c>
      <c r="G44" s="143">
        <v>138</v>
      </c>
      <c r="H44" s="128"/>
      <c r="I44" s="128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</row>
    <row r="45" spans="1:46" s="20" customFormat="1" x14ac:dyDescent="0.25">
      <c r="A45" s="121" t="s">
        <v>173</v>
      </c>
      <c r="B45" s="18">
        <v>0</v>
      </c>
      <c r="C45" s="18">
        <v>0</v>
      </c>
      <c r="D45" s="18">
        <v>0</v>
      </c>
      <c r="E45" s="18">
        <v>118</v>
      </c>
      <c r="F45" s="18">
        <v>0</v>
      </c>
      <c r="G45" s="144">
        <v>118</v>
      </c>
      <c r="H45" s="128"/>
      <c r="I45" s="128"/>
    </row>
    <row r="46" spans="1:46" s="20" customFormat="1" x14ac:dyDescent="0.25">
      <c r="A46" s="120" t="s">
        <v>174</v>
      </c>
      <c r="B46" s="37">
        <v>0</v>
      </c>
      <c r="C46" s="37">
        <v>0</v>
      </c>
      <c r="D46" s="37">
        <v>0</v>
      </c>
      <c r="E46" s="37">
        <v>98</v>
      </c>
      <c r="F46" s="37">
        <v>0</v>
      </c>
      <c r="G46" s="143">
        <v>98</v>
      </c>
      <c r="H46" s="128"/>
      <c r="I46" s="128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</row>
    <row r="47" spans="1:46" s="20" customFormat="1" x14ac:dyDescent="0.25">
      <c r="A47" s="121" t="s">
        <v>175</v>
      </c>
      <c r="B47" s="18">
        <v>0</v>
      </c>
      <c r="C47" s="18">
        <v>0</v>
      </c>
      <c r="D47" s="18">
        <v>0</v>
      </c>
      <c r="E47" s="18">
        <v>60</v>
      </c>
      <c r="F47" s="18">
        <v>0</v>
      </c>
      <c r="G47" s="144">
        <v>60</v>
      </c>
      <c r="H47" s="128"/>
      <c r="I47" s="128"/>
    </row>
    <row r="48" spans="1:46" x14ac:dyDescent="0.25">
      <c r="A48" s="149" t="s">
        <v>53</v>
      </c>
      <c r="B48" s="150">
        <v>922.5</v>
      </c>
      <c r="C48" s="151">
        <v>40084</v>
      </c>
      <c r="D48" s="150">
        <v>808.5</v>
      </c>
      <c r="E48" s="151">
        <v>49222</v>
      </c>
      <c r="F48" s="150">
        <v>169</v>
      </c>
      <c r="G48" s="152">
        <f>SUM(G20:G47)</f>
        <v>91206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spans="1:46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0" spans="1:46" x14ac:dyDescent="0.25">
      <c r="A50" s="250" t="s">
        <v>177</v>
      </c>
      <c r="B50" s="250"/>
      <c r="C50" s="250"/>
      <c r="D50" s="250"/>
      <c r="E50" s="250"/>
      <c r="F50" s="250"/>
      <c r="G50" s="250"/>
      <c r="H50" s="250"/>
      <c r="I50" s="250"/>
      <c r="J50" s="250"/>
      <c r="K50" s="250"/>
      <c r="L50" s="250"/>
      <c r="M50" s="250"/>
      <c r="N50" s="250"/>
      <c r="O50" s="250"/>
      <c r="P50" s="250"/>
      <c r="Q50" s="250"/>
      <c r="R50" s="250"/>
      <c r="S50" s="250"/>
      <c r="T50" s="250"/>
      <c r="U50" s="250"/>
      <c r="V50" s="250"/>
      <c r="W50" s="250"/>
      <c r="X50" s="250"/>
      <c r="Y50" s="250"/>
      <c r="Z50" s="250"/>
      <c r="AA50" s="250"/>
      <c r="AB50" s="250"/>
      <c r="AC50" s="250"/>
      <c r="AD50" s="250"/>
      <c r="AE50" s="250"/>
      <c r="AF50" s="250"/>
      <c r="AG50" s="250"/>
      <c r="AH50" s="250"/>
      <c r="AI50" s="250"/>
      <c r="AJ50" s="250"/>
      <c r="AK50" s="250"/>
      <c r="AL50" s="250"/>
      <c r="AM50" s="250"/>
      <c r="AN50" s="250"/>
      <c r="AO50" s="250"/>
      <c r="AP50" s="250"/>
      <c r="AQ50" s="250"/>
      <c r="AR50" s="250"/>
      <c r="AS50" s="250"/>
      <c r="AT50" s="250"/>
    </row>
    <row r="51" spans="1:46" x14ac:dyDescent="0.25">
      <c r="A51" s="250"/>
      <c r="B51" s="250"/>
      <c r="C51" s="250"/>
      <c r="D51" s="250"/>
      <c r="E51" s="250"/>
      <c r="F51" s="250"/>
      <c r="G51" s="250"/>
      <c r="H51" s="250"/>
      <c r="I51" s="250"/>
      <c r="J51" s="250"/>
      <c r="K51" s="250"/>
      <c r="L51" s="250"/>
      <c r="M51" s="250"/>
      <c r="N51" s="250"/>
      <c r="O51" s="250"/>
      <c r="P51" s="250"/>
      <c r="Q51" s="250"/>
      <c r="R51" s="250"/>
      <c r="S51" s="250"/>
      <c r="T51" s="250"/>
      <c r="U51" s="250"/>
      <c r="V51" s="250"/>
      <c r="W51" s="250"/>
      <c r="X51" s="250"/>
      <c r="Y51" s="250"/>
      <c r="Z51" s="250"/>
      <c r="AA51" s="250"/>
      <c r="AB51" s="250"/>
      <c r="AC51" s="250"/>
      <c r="AD51" s="250"/>
      <c r="AE51" s="250"/>
      <c r="AF51" s="250"/>
      <c r="AG51" s="250"/>
      <c r="AH51" s="250"/>
      <c r="AI51" s="250"/>
      <c r="AJ51" s="250"/>
      <c r="AK51" s="250"/>
      <c r="AL51" s="250"/>
      <c r="AM51" s="250"/>
      <c r="AN51" s="250"/>
      <c r="AO51" s="250"/>
      <c r="AP51" s="250"/>
      <c r="AQ51" s="250"/>
      <c r="AR51" s="250"/>
      <c r="AS51" s="250"/>
      <c r="AT51" s="250"/>
    </row>
    <row r="52" spans="1:46" x14ac:dyDescent="0.25">
      <c r="A52" s="251"/>
      <c r="B52" s="251"/>
      <c r="C52" s="251"/>
      <c r="D52" s="251"/>
      <c r="E52" s="251"/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U52" s="251"/>
      <c r="V52" s="251"/>
      <c r="W52" s="251"/>
      <c r="X52" s="251"/>
      <c r="Y52" s="251"/>
      <c r="Z52" s="251"/>
      <c r="AA52" s="251"/>
      <c r="AB52" s="251"/>
      <c r="AC52" s="251"/>
      <c r="AD52" s="251"/>
      <c r="AE52" s="251"/>
      <c r="AF52" s="251"/>
      <c r="AG52" s="251"/>
      <c r="AH52" s="251"/>
      <c r="AI52" s="251"/>
      <c r="AJ52" s="251"/>
      <c r="AK52" s="251"/>
      <c r="AL52" s="251"/>
      <c r="AM52" s="251"/>
      <c r="AN52" s="251"/>
      <c r="AO52" s="251"/>
      <c r="AP52" s="251"/>
      <c r="AQ52" s="251"/>
      <c r="AR52" s="251"/>
      <c r="AS52" s="251"/>
      <c r="AT52" s="251"/>
    </row>
    <row r="53" spans="1:46" x14ac:dyDescent="0.25">
      <c r="A53" s="248" t="s">
        <v>234</v>
      </c>
      <c r="B53" s="248"/>
      <c r="C53" s="248"/>
      <c r="D53" s="248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48"/>
      <c r="AL53" s="248"/>
      <c r="AM53" s="248"/>
      <c r="AN53" s="248"/>
      <c r="AO53" s="248"/>
      <c r="AP53" s="248"/>
      <c r="AQ53" s="248"/>
      <c r="AR53" s="248"/>
      <c r="AS53" s="248"/>
      <c r="AT53" s="248"/>
    </row>
    <row r="54" spans="1:46" ht="45" x14ac:dyDescent="0.25">
      <c r="A54" s="186" t="s">
        <v>231</v>
      </c>
      <c r="B54" s="186" t="s">
        <v>232</v>
      </c>
      <c r="C54" s="186" t="s">
        <v>232</v>
      </c>
      <c r="D54" s="186" t="s">
        <v>233</v>
      </c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</row>
    <row r="55" spans="1:46" x14ac:dyDescent="0.25">
      <c r="A55" s="185" t="s">
        <v>148</v>
      </c>
      <c r="B55" s="185" t="s">
        <v>198</v>
      </c>
      <c r="C55" s="185" t="s">
        <v>199</v>
      </c>
      <c r="D55" s="185" t="s">
        <v>200</v>
      </c>
    </row>
    <row r="56" spans="1:46" x14ac:dyDescent="0.25">
      <c r="A56" s="180" t="s">
        <v>163</v>
      </c>
      <c r="B56" s="183">
        <v>454</v>
      </c>
      <c r="C56" s="184">
        <v>1596</v>
      </c>
      <c r="D56" s="184">
        <v>1142</v>
      </c>
    </row>
    <row r="57" spans="1:46" x14ac:dyDescent="0.25">
      <c r="A57" s="181" t="s">
        <v>201</v>
      </c>
      <c r="B57" s="34">
        <v>0</v>
      </c>
      <c r="C57" s="34">
        <v>0</v>
      </c>
      <c r="D57" s="34">
        <v>0</v>
      </c>
    </row>
    <row r="58" spans="1:46" x14ac:dyDescent="0.25">
      <c r="A58" s="182" t="s">
        <v>202</v>
      </c>
      <c r="B58" s="31">
        <v>0</v>
      </c>
      <c r="C58" s="31">
        <v>0</v>
      </c>
      <c r="D58" s="31">
        <v>0</v>
      </c>
    </row>
    <row r="59" spans="1:46" x14ac:dyDescent="0.25">
      <c r="A59" s="180" t="s">
        <v>167</v>
      </c>
      <c r="B59" s="172">
        <v>273</v>
      </c>
      <c r="C59" s="172">
        <v>709</v>
      </c>
      <c r="D59" s="172">
        <v>436</v>
      </c>
    </row>
    <row r="60" spans="1:46" x14ac:dyDescent="0.25">
      <c r="A60" s="182" t="s">
        <v>203</v>
      </c>
      <c r="B60" s="31">
        <v>0</v>
      </c>
      <c r="C60" s="31">
        <v>0</v>
      </c>
      <c r="D60" s="31">
        <v>0</v>
      </c>
    </row>
    <row r="61" spans="1:46" x14ac:dyDescent="0.25">
      <c r="A61" s="181" t="s">
        <v>161</v>
      </c>
      <c r="B61" s="173">
        <v>2299</v>
      </c>
      <c r="C61" s="173">
        <v>2299</v>
      </c>
      <c r="D61" s="173">
        <v>0</v>
      </c>
    </row>
    <row r="62" spans="1:46" x14ac:dyDescent="0.25">
      <c r="A62" s="182" t="s">
        <v>155</v>
      </c>
      <c r="B62" s="174">
        <v>5197</v>
      </c>
      <c r="C62" s="174">
        <v>5197</v>
      </c>
      <c r="D62" s="174">
        <v>0</v>
      </c>
    </row>
    <row r="63" spans="1:46" x14ac:dyDescent="0.25">
      <c r="A63" s="181" t="s">
        <v>204</v>
      </c>
      <c r="B63" s="34">
        <v>0</v>
      </c>
      <c r="C63" s="34">
        <v>0</v>
      </c>
      <c r="D63" s="34">
        <v>0</v>
      </c>
    </row>
    <row r="64" spans="1:46" x14ac:dyDescent="0.25">
      <c r="A64" s="180" t="s">
        <v>170</v>
      </c>
      <c r="B64" s="172">
        <v>76</v>
      </c>
      <c r="C64" s="172">
        <v>235</v>
      </c>
      <c r="D64" s="172">
        <v>159</v>
      </c>
    </row>
    <row r="65" spans="1:4" x14ac:dyDescent="0.25">
      <c r="A65" s="181" t="s">
        <v>158</v>
      </c>
      <c r="B65" s="173">
        <v>3500</v>
      </c>
      <c r="C65" s="173">
        <v>3500</v>
      </c>
      <c r="D65" s="173">
        <v>0</v>
      </c>
    </row>
    <row r="66" spans="1:4" x14ac:dyDescent="0.25">
      <c r="A66" s="182" t="s">
        <v>205</v>
      </c>
      <c r="B66" s="31">
        <v>0</v>
      </c>
      <c r="C66" s="31">
        <v>0</v>
      </c>
      <c r="D66" s="31">
        <v>0</v>
      </c>
    </row>
    <row r="67" spans="1:4" x14ac:dyDescent="0.25">
      <c r="A67" s="181" t="s">
        <v>206</v>
      </c>
      <c r="B67" s="34">
        <v>0</v>
      </c>
      <c r="C67" s="34">
        <v>0</v>
      </c>
      <c r="D67" s="34">
        <v>0</v>
      </c>
    </row>
    <row r="68" spans="1:4" x14ac:dyDescent="0.25">
      <c r="A68" s="182" t="s">
        <v>175</v>
      </c>
      <c r="B68" s="31">
        <v>60</v>
      </c>
      <c r="C68" s="31">
        <v>60</v>
      </c>
      <c r="D68" s="31">
        <v>0</v>
      </c>
    </row>
    <row r="69" spans="1:4" x14ac:dyDescent="0.25">
      <c r="A69" s="181" t="s">
        <v>207</v>
      </c>
      <c r="B69" s="34">
        <v>0</v>
      </c>
      <c r="C69" s="34">
        <v>0</v>
      </c>
      <c r="D69" s="34">
        <v>0</v>
      </c>
    </row>
    <row r="70" spans="1:4" x14ac:dyDescent="0.25">
      <c r="A70" s="182" t="s">
        <v>208</v>
      </c>
      <c r="B70" s="31">
        <v>0</v>
      </c>
      <c r="C70" s="31">
        <v>0</v>
      </c>
      <c r="D70" s="31">
        <v>0</v>
      </c>
    </row>
    <row r="71" spans="1:4" x14ac:dyDescent="0.25">
      <c r="A71" s="181" t="s">
        <v>209</v>
      </c>
      <c r="B71" s="34">
        <v>0</v>
      </c>
      <c r="C71" s="34">
        <v>0</v>
      </c>
      <c r="D71" s="34">
        <v>0</v>
      </c>
    </row>
    <row r="72" spans="1:4" x14ac:dyDescent="0.25">
      <c r="A72" s="182" t="s">
        <v>210</v>
      </c>
      <c r="B72" s="31">
        <v>0</v>
      </c>
      <c r="C72" s="31">
        <v>0</v>
      </c>
      <c r="D72" s="31">
        <v>0</v>
      </c>
    </row>
    <row r="73" spans="1:4" x14ac:dyDescent="0.25">
      <c r="A73" s="181" t="s">
        <v>173</v>
      </c>
      <c r="B73" s="34">
        <v>118</v>
      </c>
      <c r="C73" s="34">
        <v>118</v>
      </c>
      <c r="D73" s="34">
        <v>0</v>
      </c>
    </row>
    <row r="74" spans="1:4" x14ac:dyDescent="0.25">
      <c r="A74" s="182" t="s">
        <v>211</v>
      </c>
      <c r="B74" s="31">
        <v>0</v>
      </c>
      <c r="C74" s="31">
        <v>0</v>
      </c>
      <c r="D74" s="31">
        <v>0</v>
      </c>
    </row>
    <row r="75" spans="1:4" x14ac:dyDescent="0.25">
      <c r="A75" s="181" t="s">
        <v>212</v>
      </c>
      <c r="B75" s="34">
        <v>0</v>
      </c>
      <c r="C75" s="34">
        <v>0</v>
      </c>
      <c r="D75" s="34">
        <v>0</v>
      </c>
    </row>
    <row r="76" spans="1:4" x14ac:dyDescent="0.25">
      <c r="A76" s="182" t="s">
        <v>156</v>
      </c>
      <c r="B76" s="174">
        <v>4810</v>
      </c>
      <c r="C76" s="174">
        <v>4810</v>
      </c>
      <c r="D76" s="174">
        <v>0</v>
      </c>
    </row>
    <row r="77" spans="1:4" x14ac:dyDescent="0.25">
      <c r="A77" s="181" t="s">
        <v>213</v>
      </c>
      <c r="B77" s="34">
        <v>0</v>
      </c>
      <c r="C77" s="34">
        <v>0</v>
      </c>
      <c r="D77" s="34">
        <v>0</v>
      </c>
    </row>
    <row r="78" spans="1:4" x14ac:dyDescent="0.25">
      <c r="A78" s="175" t="s">
        <v>159</v>
      </c>
      <c r="B78" s="176">
        <v>1102</v>
      </c>
      <c r="C78" s="176">
        <v>3039</v>
      </c>
      <c r="D78" s="176">
        <v>1937</v>
      </c>
    </row>
    <row r="79" spans="1:4" x14ac:dyDescent="0.25">
      <c r="A79" s="175" t="s">
        <v>149</v>
      </c>
      <c r="B79" s="177">
        <v>681.5</v>
      </c>
      <c r="C79" s="176">
        <v>2147</v>
      </c>
      <c r="D79" s="178">
        <v>1465.5</v>
      </c>
    </row>
    <row r="80" spans="1:4" x14ac:dyDescent="0.25">
      <c r="A80" s="182" t="s">
        <v>214</v>
      </c>
      <c r="B80" s="31">
        <v>0</v>
      </c>
      <c r="C80" s="31">
        <v>0</v>
      </c>
      <c r="D80" s="31">
        <v>0</v>
      </c>
    </row>
    <row r="81" spans="1:4" x14ac:dyDescent="0.25">
      <c r="A81" s="181" t="s">
        <v>215</v>
      </c>
      <c r="B81" s="34">
        <v>0</v>
      </c>
      <c r="C81" s="34">
        <v>0</v>
      </c>
      <c r="D81" s="34">
        <v>0</v>
      </c>
    </row>
    <row r="82" spans="1:4" x14ac:dyDescent="0.25">
      <c r="A82" s="175" t="s">
        <v>153</v>
      </c>
      <c r="B82" s="177">
        <v>0</v>
      </c>
      <c r="C82" s="176">
        <v>12613</v>
      </c>
      <c r="D82" s="176">
        <v>12613</v>
      </c>
    </row>
    <row r="83" spans="1:4" x14ac:dyDescent="0.25">
      <c r="A83" s="181" t="s">
        <v>216</v>
      </c>
      <c r="B83" s="34">
        <v>0</v>
      </c>
      <c r="C83" s="34">
        <v>0</v>
      </c>
      <c r="D83" s="34">
        <v>0</v>
      </c>
    </row>
    <row r="84" spans="1:4" x14ac:dyDescent="0.25">
      <c r="A84" s="182" t="s">
        <v>217</v>
      </c>
      <c r="B84" s="31">
        <v>0</v>
      </c>
      <c r="C84" s="31">
        <v>0</v>
      </c>
      <c r="D84" s="31">
        <v>0</v>
      </c>
    </row>
    <row r="85" spans="1:4" x14ac:dyDescent="0.25">
      <c r="A85" s="175" t="s">
        <v>0</v>
      </c>
      <c r="B85" s="177">
        <v>908.5</v>
      </c>
      <c r="C85" s="178">
        <v>2382.5</v>
      </c>
      <c r="D85" s="176">
        <v>1474</v>
      </c>
    </row>
    <row r="86" spans="1:4" x14ac:dyDescent="0.25">
      <c r="A86" s="182" t="s">
        <v>218</v>
      </c>
      <c r="B86" s="31">
        <v>0</v>
      </c>
      <c r="C86" s="31">
        <v>0</v>
      </c>
      <c r="D86" s="31">
        <v>0</v>
      </c>
    </row>
    <row r="87" spans="1:4" x14ac:dyDescent="0.25">
      <c r="A87" s="181" t="s">
        <v>219</v>
      </c>
      <c r="B87" s="34">
        <v>0</v>
      </c>
      <c r="C87" s="34">
        <v>0</v>
      </c>
      <c r="D87" s="34">
        <v>0</v>
      </c>
    </row>
    <row r="88" spans="1:4" x14ac:dyDescent="0.25">
      <c r="A88" s="182" t="s">
        <v>220</v>
      </c>
      <c r="B88" s="31">
        <v>0</v>
      </c>
      <c r="C88" s="31">
        <v>0</v>
      </c>
      <c r="D88" s="31">
        <v>0</v>
      </c>
    </row>
    <row r="89" spans="1:4" x14ac:dyDescent="0.25">
      <c r="A89" s="181" t="s">
        <v>221</v>
      </c>
      <c r="B89" s="34">
        <v>0</v>
      </c>
      <c r="C89" s="34">
        <v>0</v>
      </c>
      <c r="D89" s="34">
        <v>0</v>
      </c>
    </row>
    <row r="90" spans="1:4" x14ac:dyDescent="0.25">
      <c r="A90" s="175" t="s">
        <v>165</v>
      </c>
      <c r="B90" s="177">
        <v>240</v>
      </c>
      <c r="C90" s="177">
        <v>759</v>
      </c>
      <c r="D90" s="177">
        <v>519</v>
      </c>
    </row>
    <row r="91" spans="1:4" x14ac:dyDescent="0.25">
      <c r="A91" s="175" t="s">
        <v>154</v>
      </c>
      <c r="B91" s="177">
        <v>0</v>
      </c>
      <c r="C91" s="176">
        <v>10304</v>
      </c>
      <c r="D91" s="176">
        <v>10304</v>
      </c>
    </row>
    <row r="92" spans="1:4" ht="22.5" x14ac:dyDescent="0.25">
      <c r="A92" s="175" t="s">
        <v>151</v>
      </c>
      <c r="B92" s="179">
        <v>308</v>
      </c>
      <c r="C92" s="179">
        <v>776</v>
      </c>
      <c r="D92" s="179">
        <v>468</v>
      </c>
    </row>
    <row r="93" spans="1:4" x14ac:dyDescent="0.25">
      <c r="A93" s="181" t="s">
        <v>222</v>
      </c>
      <c r="B93" s="34">
        <v>0</v>
      </c>
      <c r="C93" s="34">
        <v>0</v>
      </c>
      <c r="D93" s="34">
        <v>0</v>
      </c>
    </row>
    <row r="94" spans="1:4" x14ac:dyDescent="0.25">
      <c r="A94" s="182" t="s">
        <v>223</v>
      </c>
      <c r="B94" s="31">
        <v>0</v>
      </c>
      <c r="C94" s="31">
        <v>0</v>
      </c>
      <c r="D94" s="31">
        <v>0</v>
      </c>
    </row>
    <row r="95" spans="1:4" x14ac:dyDescent="0.25">
      <c r="A95" s="181" t="s">
        <v>224</v>
      </c>
      <c r="B95" s="34">
        <v>0</v>
      </c>
      <c r="C95" s="34">
        <v>0</v>
      </c>
      <c r="D95" s="34">
        <v>0</v>
      </c>
    </row>
    <row r="96" spans="1:4" x14ac:dyDescent="0.25">
      <c r="A96" s="182" t="s">
        <v>225</v>
      </c>
      <c r="B96" s="31">
        <v>0</v>
      </c>
      <c r="C96" s="31">
        <v>0</v>
      </c>
      <c r="D96" s="31">
        <v>0</v>
      </c>
    </row>
    <row r="97" spans="1:4" x14ac:dyDescent="0.25">
      <c r="A97" s="181" t="s">
        <v>226</v>
      </c>
      <c r="B97" s="34">
        <v>0</v>
      </c>
      <c r="C97" s="34">
        <v>0</v>
      </c>
      <c r="D97" s="34">
        <v>0</v>
      </c>
    </row>
    <row r="98" spans="1:4" x14ac:dyDescent="0.25">
      <c r="A98" s="182" t="s">
        <v>227</v>
      </c>
      <c r="B98" s="31">
        <v>0</v>
      </c>
      <c r="C98" s="31">
        <v>0</v>
      </c>
      <c r="D98" s="31">
        <v>0</v>
      </c>
    </row>
    <row r="99" spans="1:4" x14ac:dyDescent="0.25">
      <c r="A99" s="181" t="s">
        <v>228</v>
      </c>
      <c r="B99" s="34">
        <v>0</v>
      </c>
      <c r="C99" s="34">
        <v>0</v>
      </c>
      <c r="D99" s="34">
        <v>0</v>
      </c>
    </row>
    <row r="100" spans="1:4" x14ac:dyDescent="0.25">
      <c r="A100" s="182" t="s">
        <v>229</v>
      </c>
      <c r="B100" s="31">
        <v>0</v>
      </c>
      <c r="C100" s="31">
        <v>0</v>
      </c>
      <c r="D100" s="31">
        <v>0</v>
      </c>
    </row>
    <row r="101" spans="1:4" x14ac:dyDescent="0.25">
      <c r="A101" s="175" t="s">
        <v>171</v>
      </c>
      <c r="B101" s="179">
        <v>64.5</v>
      </c>
      <c r="C101" s="179">
        <v>199.5</v>
      </c>
      <c r="D101" s="179">
        <v>135</v>
      </c>
    </row>
    <row r="102" spans="1:4" x14ac:dyDescent="0.25">
      <c r="A102" s="182" t="s">
        <v>160</v>
      </c>
      <c r="B102" s="174">
        <v>2322</v>
      </c>
      <c r="C102" s="174">
        <v>2322</v>
      </c>
      <c r="D102" s="174">
        <v>0</v>
      </c>
    </row>
    <row r="103" spans="1:4" x14ac:dyDescent="0.25">
      <c r="A103" s="181" t="s">
        <v>150</v>
      </c>
      <c r="B103" s="173">
        <v>3611</v>
      </c>
      <c r="C103" s="173">
        <v>3611</v>
      </c>
      <c r="D103" s="173">
        <v>0</v>
      </c>
    </row>
    <row r="104" spans="1:4" x14ac:dyDescent="0.25">
      <c r="A104" s="175" t="s">
        <v>162</v>
      </c>
      <c r="B104" s="179">
        <v>706</v>
      </c>
      <c r="C104" s="187">
        <v>1815</v>
      </c>
      <c r="D104" s="187">
        <v>1109</v>
      </c>
    </row>
    <row r="105" spans="1:4" x14ac:dyDescent="0.25">
      <c r="A105" s="175" t="s">
        <v>174</v>
      </c>
      <c r="B105" s="179">
        <v>0</v>
      </c>
      <c r="C105" s="179">
        <v>98</v>
      </c>
      <c r="D105" s="179">
        <v>98</v>
      </c>
    </row>
    <row r="106" spans="1:4" x14ac:dyDescent="0.25">
      <c r="A106" s="175" t="s">
        <v>166</v>
      </c>
      <c r="B106" s="179">
        <v>205.5</v>
      </c>
      <c r="C106" s="179">
        <v>737.5</v>
      </c>
      <c r="D106" s="179">
        <v>532</v>
      </c>
    </row>
    <row r="107" spans="1:4" x14ac:dyDescent="0.25">
      <c r="A107" s="175" t="s">
        <v>172</v>
      </c>
      <c r="B107" s="179">
        <v>0</v>
      </c>
      <c r="C107" s="179">
        <v>138</v>
      </c>
      <c r="D107" s="179">
        <v>138</v>
      </c>
    </row>
    <row r="108" spans="1:4" x14ac:dyDescent="0.25">
      <c r="A108" s="182" t="s">
        <v>157</v>
      </c>
      <c r="B108" s="174">
        <v>4070</v>
      </c>
      <c r="C108" s="174">
        <v>4070</v>
      </c>
      <c r="D108" s="174">
        <v>0</v>
      </c>
    </row>
    <row r="109" spans="1:4" x14ac:dyDescent="0.25">
      <c r="A109" s="181" t="s">
        <v>169</v>
      </c>
      <c r="B109" s="34">
        <v>392</v>
      </c>
      <c r="C109" s="34">
        <v>392</v>
      </c>
      <c r="D109" s="34">
        <v>0</v>
      </c>
    </row>
    <row r="110" spans="1:4" x14ac:dyDescent="0.25">
      <c r="A110" s="175" t="s">
        <v>152</v>
      </c>
      <c r="B110" s="177">
        <v>0</v>
      </c>
      <c r="C110" s="176">
        <v>25236</v>
      </c>
      <c r="D110" s="176">
        <v>25236</v>
      </c>
    </row>
    <row r="111" spans="1:4" x14ac:dyDescent="0.25">
      <c r="A111" s="175" t="s">
        <v>164</v>
      </c>
      <c r="B111" s="177">
        <v>545.5</v>
      </c>
      <c r="C111" s="176">
        <v>1445</v>
      </c>
      <c r="D111" s="178">
        <v>899.5</v>
      </c>
    </row>
    <row r="112" spans="1:4" x14ac:dyDescent="0.25">
      <c r="A112" s="182" t="s">
        <v>230</v>
      </c>
      <c r="B112" s="31">
        <v>0</v>
      </c>
      <c r="C112" s="31">
        <v>0</v>
      </c>
      <c r="D112" s="31">
        <v>0</v>
      </c>
    </row>
    <row r="113" spans="1:4" x14ac:dyDescent="0.25">
      <c r="A113" s="175" t="s">
        <v>168</v>
      </c>
      <c r="B113" s="179">
        <v>162.5</v>
      </c>
      <c r="C113" s="179">
        <v>597.5</v>
      </c>
      <c r="D113" s="179">
        <v>435</v>
      </c>
    </row>
    <row r="114" spans="1:4" x14ac:dyDescent="0.25">
      <c r="A114" s="188" t="s">
        <v>53</v>
      </c>
      <c r="B114" s="189">
        <v>32106</v>
      </c>
      <c r="C114" s="189">
        <v>91206</v>
      </c>
      <c r="D114" s="189">
        <v>59100</v>
      </c>
    </row>
  </sheetData>
  <mergeCells count="10">
    <mergeCell ref="A3:AT3"/>
    <mergeCell ref="H7:I7"/>
    <mergeCell ref="J7:K7"/>
    <mergeCell ref="L7:M7"/>
    <mergeCell ref="A53:AT53"/>
    <mergeCell ref="A17:O17"/>
    <mergeCell ref="A18:AT18"/>
    <mergeCell ref="A50:AT50"/>
    <mergeCell ref="A51:AT51"/>
    <mergeCell ref="A52:AT5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68"/>
  <sheetViews>
    <sheetView topLeftCell="A16" workbookViewId="0">
      <selection activeCell="J25" sqref="J25"/>
    </sheetView>
  </sheetViews>
  <sheetFormatPr baseColWidth="10" defaultColWidth="11.42578125" defaultRowHeight="15" x14ac:dyDescent="0.25"/>
  <cols>
    <col min="1" max="1" width="1.5703125" style="6" customWidth="1"/>
    <col min="2" max="2" width="25.7109375" style="6" customWidth="1"/>
    <col min="3" max="8" width="11.5703125" style="6" bestFit="1" customWidth="1"/>
    <col min="9" max="9" width="12.28515625" style="6" bestFit="1" customWidth="1"/>
    <col min="10" max="10" width="16.85546875" style="6" customWidth="1"/>
    <col min="11" max="11" width="12.42578125" style="6" bestFit="1" customWidth="1"/>
    <col min="12" max="14" width="11.5703125" style="6" bestFit="1" customWidth="1"/>
    <col min="15" max="15" width="12.42578125" style="6" bestFit="1" customWidth="1"/>
    <col min="16" max="16384" width="11.42578125" style="6"/>
  </cols>
  <sheetData>
    <row r="1" spans="1:15" ht="15.75" thickBot="1" x14ac:dyDescent="0.3"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5" ht="15.75" x14ac:dyDescent="0.25">
      <c r="B2" s="230" t="s">
        <v>104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2"/>
    </row>
    <row r="3" spans="1:15" ht="15.75" x14ac:dyDescent="0.25">
      <c r="B3" s="233" t="s">
        <v>105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5"/>
    </row>
    <row r="4" spans="1:15" ht="15.75" x14ac:dyDescent="0.25">
      <c r="B4" s="256" t="s">
        <v>181</v>
      </c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8"/>
    </row>
    <row r="5" spans="1:15" ht="15" customHeight="1" x14ac:dyDescent="0.25">
      <c r="B5" s="259" t="s">
        <v>107</v>
      </c>
      <c r="C5" s="260"/>
      <c r="D5" s="40" t="s">
        <v>1</v>
      </c>
      <c r="E5" s="49"/>
      <c r="F5" s="26"/>
      <c r="G5" s="49"/>
      <c r="H5" s="49"/>
      <c r="I5" s="49"/>
      <c r="J5" s="26"/>
      <c r="K5" s="26"/>
      <c r="L5" s="49"/>
      <c r="M5" s="221"/>
      <c r="N5" s="222">
        <v>42675</v>
      </c>
      <c r="O5" s="156"/>
    </row>
    <row r="6" spans="1:15" ht="45" x14ac:dyDescent="0.25">
      <c r="B6" s="157" t="s">
        <v>261</v>
      </c>
      <c r="C6" s="109" t="s">
        <v>97</v>
      </c>
      <c r="D6" s="109" t="s">
        <v>98</v>
      </c>
      <c r="E6" s="109" t="s">
        <v>67</v>
      </c>
      <c r="F6" s="109" t="s">
        <v>99</v>
      </c>
      <c r="G6" s="109" t="s">
        <v>184</v>
      </c>
      <c r="H6" s="109" t="s">
        <v>4</v>
      </c>
      <c r="I6" s="44" t="s">
        <v>119</v>
      </c>
      <c r="J6" s="109" t="s">
        <v>262</v>
      </c>
      <c r="K6" s="109" t="s">
        <v>191</v>
      </c>
      <c r="L6" s="109" t="s">
        <v>192</v>
      </c>
      <c r="M6" s="109" t="s">
        <v>5</v>
      </c>
      <c r="N6" s="109" t="s">
        <v>6</v>
      </c>
      <c r="O6" s="158" t="s">
        <v>7</v>
      </c>
    </row>
    <row r="7" spans="1:15" ht="15.75" thickBot="1" x14ac:dyDescent="0.3">
      <c r="B7" s="166" t="s">
        <v>123</v>
      </c>
      <c r="C7" s="223">
        <f t="shared" ref="C7:O7" si="0">C16+C42+C66</f>
        <v>5319</v>
      </c>
      <c r="D7" s="223">
        <f t="shared" si="0"/>
        <v>2154.85</v>
      </c>
      <c r="E7" s="223">
        <f t="shared" si="0"/>
        <v>318690.58999999997</v>
      </c>
      <c r="F7" s="223">
        <f t="shared" si="0"/>
        <v>326164.44</v>
      </c>
      <c r="G7" s="223">
        <f t="shared" si="0"/>
        <v>143318.16</v>
      </c>
      <c r="H7" s="223">
        <f t="shared" si="0"/>
        <v>0</v>
      </c>
      <c r="I7" s="223">
        <f t="shared" si="0"/>
        <v>175372.43</v>
      </c>
      <c r="J7" s="223">
        <f t="shared" si="0"/>
        <v>11226634.09</v>
      </c>
      <c r="K7" s="223">
        <f t="shared" si="0"/>
        <v>3009205.99</v>
      </c>
      <c r="L7" s="223">
        <f t="shared" si="0"/>
        <v>0</v>
      </c>
      <c r="M7" s="223">
        <f t="shared" si="0"/>
        <v>0</v>
      </c>
      <c r="N7" s="223">
        <f t="shared" si="0"/>
        <v>0</v>
      </c>
      <c r="O7" s="224">
        <f t="shared" si="0"/>
        <v>2425365.35</v>
      </c>
    </row>
    <row r="8" spans="1:15" x14ac:dyDescent="0.25">
      <c r="B8" s="50"/>
      <c r="C8" s="51"/>
      <c r="D8" s="51"/>
      <c r="E8" s="51"/>
      <c r="F8" s="51"/>
      <c r="G8" s="51"/>
      <c r="H8" s="51"/>
      <c r="I8" s="51"/>
      <c r="J8" s="51"/>
      <c r="M8" s="4"/>
      <c r="N8" s="52"/>
    </row>
    <row r="9" spans="1:15" x14ac:dyDescent="0.25">
      <c r="B9" s="50"/>
      <c r="C9" s="51"/>
      <c r="D9" s="51"/>
      <c r="E9" s="51"/>
      <c r="F9" s="51"/>
      <c r="G9" s="51"/>
      <c r="H9" s="51"/>
      <c r="I9" s="51"/>
      <c r="J9" s="51"/>
      <c r="M9" s="4"/>
      <c r="N9" s="40" t="s">
        <v>2</v>
      </c>
      <c r="O9" s="160">
        <v>42675</v>
      </c>
    </row>
    <row r="10" spans="1:15" ht="15.75" customHeight="1" x14ac:dyDescent="0.25">
      <c r="B10" s="261" t="s">
        <v>263</v>
      </c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3"/>
    </row>
    <row r="11" spans="1:15" ht="45" x14ac:dyDescent="0.25">
      <c r="B11" s="109" t="s">
        <v>3</v>
      </c>
      <c r="C11" s="109" t="s">
        <v>97</v>
      </c>
      <c r="D11" s="109" t="s">
        <v>98</v>
      </c>
      <c r="E11" s="109" t="s">
        <v>67</v>
      </c>
      <c r="F11" s="109" t="s">
        <v>99</v>
      </c>
      <c r="G11" s="109" t="s">
        <v>184</v>
      </c>
      <c r="H11" s="109" t="s">
        <v>4</v>
      </c>
      <c r="I11" s="44" t="s">
        <v>119</v>
      </c>
      <c r="J11" s="109" t="s">
        <v>262</v>
      </c>
      <c r="K11" s="109" t="s">
        <v>191</v>
      </c>
      <c r="L11" s="109" t="s">
        <v>192</v>
      </c>
      <c r="M11" s="109" t="s">
        <v>193</v>
      </c>
      <c r="N11" s="109" t="s">
        <v>6</v>
      </c>
      <c r="O11" s="109" t="s">
        <v>7</v>
      </c>
    </row>
    <row r="12" spans="1:15" x14ac:dyDescent="0.25">
      <c r="A12" s="53"/>
      <c r="B12" s="30" t="s">
        <v>100</v>
      </c>
      <c r="C12" s="31">
        <v>0</v>
      </c>
      <c r="D12" s="31">
        <v>0</v>
      </c>
      <c r="E12" s="32">
        <v>14610.75</v>
      </c>
      <c r="F12" s="32">
        <v>14610.75</v>
      </c>
      <c r="G12" s="32">
        <v>11550.75</v>
      </c>
      <c r="H12" s="31">
        <v>0</v>
      </c>
      <c r="I12" s="32">
        <f>E12-G12-H12</f>
        <v>3060</v>
      </c>
      <c r="J12" s="32">
        <v>1852783.25</v>
      </c>
      <c r="K12" s="32">
        <v>230334.17</v>
      </c>
      <c r="L12" s="31">
        <v>126.81</v>
      </c>
      <c r="M12" s="31">
        <v>19.940999999999999</v>
      </c>
      <c r="N12" s="31">
        <v>516.16</v>
      </c>
      <c r="O12" s="32">
        <v>118889.22</v>
      </c>
    </row>
    <row r="13" spans="1:15" s="20" customFormat="1" x14ac:dyDescent="0.25">
      <c r="A13" s="53"/>
      <c r="B13" s="33" t="s">
        <v>101</v>
      </c>
      <c r="C13" s="35">
        <v>1641</v>
      </c>
      <c r="D13" s="34">
        <v>0</v>
      </c>
      <c r="E13" s="35">
        <v>29507.77</v>
      </c>
      <c r="F13" s="35">
        <v>31148.77</v>
      </c>
      <c r="G13" s="35">
        <v>1837.84</v>
      </c>
      <c r="H13" s="34">
        <v>0</v>
      </c>
      <c r="I13" s="32">
        <f t="shared" ref="I13:I15" si="1">E13-G13-H13</f>
        <v>27669.93</v>
      </c>
      <c r="J13" s="35">
        <v>2378937.36</v>
      </c>
      <c r="K13" s="35">
        <v>137038.62</v>
      </c>
      <c r="L13" s="34">
        <v>80.620999999999995</v>
      </c>
      <c r="M13" s="34">
        <v>74.564999999999998</v>
      </c>
      <c r="N13" s="34">
        <v>497.2</v>
      </c>
      <c r="O13" s="35">
        <v>68135.13</v>
      </c>
    </row>
    <row r="14" spans="1:15" x14ac:dyDescent="0.25">
      <c r="A14" s="53"/>
      <c r="B14" s="30" t="s">
        <v>102</v>
      </c>
      <c r="C14" s="31">
        <v>36</v>
      </c>
      <c r="D14" s="31">
        <v>165</v>
      </c>
      <c r="E14" s="32">
        <v>16901</v>
      </c>
      <c r="F14" s="32">
        <v>17102</v>
      </c>
      <c r="G14" s="31">
        <v>0</v>
      </c>
      <c r="H14" s="31">
        <v>0</v>
      </c>
      <c r="I14" s="32">
        <f t="shared" si="1"/>
        <v>16901</v>
      </c>
      <c r="J14" s="32">
        <v>9978.9</v>
      </c>
      <c r="K14" s="31">
        <v>0</v>
      </c>
      <c r="L14" s="31">
        <v>0.59</v>
      </c>
      <c r="M14" s="31">
        <v>0</v>
      </c>
      <c r="N14" s="31">
        <v>0</v>
      </c>
      <c r="O14" s="31">
        <v>0</v>
      </c>
    </row>
    <row r="15" spans="1:15" s="20" customFormat="1" x14ac:dyDescent="0.25">
      <c r="A15" s="54"/>
      <c r="B15" s="33" t="s">
        <v>103</v>
      </c>
      <c r="C15" s="35">
        <v>3274</v>
      </c>
      <c r="D15" s="34">
        <v>0</v>
      </c>
      <c r="E15" s="35">
        <v>63743</v>
      </c>
      <c r="F15" s="35">
        <v>67017</v>
      </c>
      <c r="G15" s="35">
        <v>4769</v>
      </c>
      <c r="H15" s="34">
        <v>0</v>
      </c>
      <c r="I15" s="32">
        <f t="shared" si="1"/>
        <v>58974</v>
      </c>
      <c r="J15" s="35">
        <v>3141694</v>
      </c>
      <c r="K15" s="35">
        <v>241958.5</v>
      </c>
      <c r="L15" s="34">
        <v>49.286999999999999</v>
      </c>
      <c r="M15" s="34">
        <v>50.735999999999997</v>
      </c>
      <c r="N15" s="34">
        <v>565.16999999999996</v>
      </c>
      <c r="O15" s="35">
        <v>136747.82</v>
      </c>
    </row>
    <row r="16" spans="1:15" x14ac:dyDescent="0.25">
      <c r="B16" s="113" t="s">
        <v>53</v>
      </c>
      <c r="C16" s="159">
        <f>SUM(C12:C15)</f>
        <v>4951</v>
      </c>
      <c r="D16" s="159">
        <f t="shared" ref="D16:O16" si="2">SUM(D12:D15)</f>
        <v>165</v>
      </c>
      <c r="E16" s="159">
        <f t="shared" si="2"/>
        <v>124762.52</v>
      </c>
      <c r="F16" s="159">
        <f t="shared" si="2"/>
        <v>129878.52</v>
      </c>
      <c r="G16" s="159">
        <f t="shared" si="2"/>
        <v>18157.59</v>
      </c>
      <c r="H16" s="159">
        <f t="shared" si="2"/>
        <v>0</v>
      </c>
      <c r="I16" s="159">
        <f t="shared" si="2"/>
        <v>106604.93</v>
      </c>
      <c r="J16" s="159">
        <f t="shared" si="2"/>
        <v>7383393.5099999998</v>
      </c>
      <c r="K16" s="159">
        <f t="shared" si="2"/>
        <v>609331.29</v>
      </c>
      <c r="L16" s="159">
        <v>0</v>
      </c>
      <c r="M16" s="159">
        <v>0</v>
      </c>
      <c r="N16" s="159">
        <v>0</v>
      </c>
      <c r="O16" s="159">
        <f t="shared" si="2"/>
        <v>323772.17000000004</v>
      </c>
    </row>
    <row r="17" spans="2:15" x14ac:dyDescent="0.25">
      <c r="B17" s="252"/>
      <c r="C17" s="252"/>
      <c r="D17" s="252"/>
      <c r="E17" s="252"/>
      <c r="F17" s="252"/>
      <c r="G17" s="252"/>
      <c r="H17" s="252"/>
      <c r="I17" s="252"/>
      <c r="J17" s="252"/>
      <c r="K17" s="55"/>
      <c r="L17" s="225"/>
      <c r="M17" s="4"/>
      <c r="N17" s="4"/>
    </row>
    <row r="18" spans="2:15" ht="15.75" customHeight="1" x14ac:dyDescent="0.25">
      <c r="B18" s="253" t="s">
        <v>185</v>
      </c>
      <c r="C18" s="254"/>
      <c r="D18" s="254"/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5"/>
    </row>
    <row r="19" spans="2:15" x14ac:dyDescent="0.25">
      <c r="B19" s="161" t="s">
        <v>1</v>
      </c>
      <c r="C19" s="57">
        <v>2016</v>
      </c>
      <c r="D19" s="49"/>
      <c r="E19" s="49"/>
      <c r="F19" s="49"/>
      <c r="G19" s="49"/>
      <c r="H19" s="49"/>
      <c r="I19" s="49"/>
      <c r="J19" s="49"/>
      <c r="K19" s="49"/>
      <c r="L19" s="49"/>
      <c r="M19" s="27"/>
      <c r="N19" s="27"/>
      <c r="O19" s="226">
        <v>42675</v>
      </c>
    </row>
    <row r="20" spans="2:15" ht="45" x14ac:dyDescent="0.25">
      <c r="B20" s="109" t="s">
        <v>3</v>
      </c>
      <c r="C20" s="109" t="s">
        <v>97</v>
      </c>
      <c r="D20" s="109" t="s">
        <v>98</v>
      </c>
      <c r="E20" s="109" t="s">
        <v>67</v>
      </c>
      <c r="F20" s="109" t="s">
        <v>99</v>
      </c>
      <c r="G20" s="109" t="s">
        <v>184</v>
      </c>
      <c r="H20" s="109" t="s">
        <v>4</v>
      </c>
      <c r="I20" s="44" t="s">
        <v>119</v>
      </c>
      <c r="J20" s="109" t="s">
        <v>262</v>
      </c>
      <c r="K20" s="109" t="s">
        <v>191</v>
      </c>
      <c r="L20" s="109" t="s">
        <v>192</v>
      </c>
      <c r="M20" s="109" t="s">
        <v>193</v>
      </c>
      <c r="N20" s="109" t="s">
        <v>6</v>
      </c>
      <c r="O20" s="109" t="s">
        <v>7</v>
      </c>
    </row>
    <row r="21" spans="2:15" x14ac:dyDescent="0.25">
      <c r="B21" s="30" t="s">
        <v>68</v>
      </c>
      <c r="C21" s="31">
        <v>0</v>
      </c>
      <c r="D21" s="31">
        <v>0</v>
      </c>
      <c r="E21" s="31">
        <v>16</v>
      </c>
      <c r="F21" s="31">
        <v>16</v>
      </c>
      <c r="G21" s="31">
        <v>11</v>
      </c>
      <c r="H21" s="31">
        <v>0</v>
      </c>
      <c r="I21" s="32">
        <f>E21-G21-H21</f>
        <v>5</v>
      </c>
      <c r="J21" s="31">
        <v>143.5</v>
      </c>
      <c r="K21" s="31">
        <v>93.5</v>
      </c>
      <c r="L21" s="31">
        <v>8.9689999999999994</v>
      </c>
      <c r="M21" s="31">
        <v>8.5</v>
      </c>
      <c r="N21" s="32">
        <v>9929.41</v>
      </c>
      <c r="O21" s="31">
        <v>928.4</v>
      </c>
    </row>
    <row r="22" spans="2:15" s="20" customFormat="1" x14ac:dyDescent="0.25">
      <c r="B22" s="33" t="s">
        <v>69</v>
      </c>
      <c r="C22" s="34">
        <v>0</v>
      </c>
      <c r="D22" s="34">
        <v>0</v>
      </c>
      <c r="E22" s="34">
        <v>33</v>
      </c>
      <c r="F22" s="34">
        <v>33</v>
      </c>
      <c r="G22" s="34">
        <v>33</v>
      </c>
      <c r="H22" s="34">
        <v>0</v>
      </c>
      <c r="I22" s="19">
        <f t="shared" ref="I22:I41" si="3">E22-G22-H22</f>
        <v>0</v>
      </c>
      <c r="J22" s="34">
        <v>160.4</v>
      </c>
      <c r="K22" s="34">
        <v>159.53</v>
      </c>
      <c r="L22" s="34">
        <v>4.8609999999999998</v>
      </c>
      <c r="M22" s="34">
        <v>4.8339999999999996</v>
      </c>
      <c r="N22" s="35">
        <v>9850.58</v>
      </c>
      <c r="O22" s="35">
        <v>1571.46</v>
      </c>
    </row>
    <row r="23" spans="2:15" x14ac:dyDescent="0.25">
      <c r="B23" s="30" t="s">
        <v>70</v>
      </c>
      <c r="C23" s="31">
        <v>0</v>
      </c>
      <c r="D23" s="31">
        <v>0</v>
      </c>
      <c r="E23" s="31">
        <v>80</v>
      </c>
      <c r="F23" s="31">
        <v>80</v>
      </c>
      <c r="G23" s="31">
        <v>80</v>
      </c>
      <c r="H23" s="31">
        <v>0</v>
      </c>
      <c r="I23" s="32">
        <f t="shared" si="3"/>
        <v>0</v>
      </c>
      <c r="J23" s="31">
        <v>320</v>
      </c>
      <c r="K23" s="31">
        <v>80</v>
      </c>
      <c r="L23" s="31">
        <v>4</v>
      </c>
      <c r="M23" s="31">
        <v>1</v>
      </c>
      <c r="N23" s="32">
        <v>99000</v>
      </c>
      <c r="O23" s="32">
        <v>7920</v>
      </c>
    </row>
    <row r="24" spans="2:15" s="20" customFormat="1" x14ac:dyDescent="0.25">
      <c r="B24" s="33" t="s">
        <v>71</v>
      </c>
      <c r="C24" s="34">
        <v>0</v>
      </c>
      <c r="D24" s="34">
        <v>0</v>
      </c>
      <c r="E24" s="34">
        <v>9</v>
      </c>
      <c r="F24" s="34">
        <v>9</v>
      </c>
      <c r="G24" s="34">
        <v>9</v>
      </c>
      <c r="H24" s="34">
        <v>0</v>
      </c>
      <c r="I24" s="19">
        <f t="shared" si="3"/>
        <v>0</v>
      </c>
      <c r="J24" s="34">
        <v>60.3</v>
      </c>
      <c r="K24" s="34">
        <v>60.3</v>
      </c>
      <c r="L24" s="34">
        <v>6.7</v>
      </c>
      <c r="M24" s="34">
        <v>6.7</v>
      </c>
      <c r="N24" s="35">
        <v>7970.15</v>
      </c>
      <c r="O24" s="34">
        <v>480.6</v>
      </c>
    </row>
    <row r="25" spans="2:15" x14ac:dyDescent="0.25">
      <c r="B25" s="30" t="s">
        <v>72</v>
      </c>
      <c r="C25" s="31">
        <v>0</v>
      </c>
      <c r="D25" s="31">
        <v>0</v>
      </c>
      <c r="E25" s="31">
        <v>4</v>
      </c>
      <c r="F25" s="31">
        <v>4</v>
      </c>
      <c r="G25" s="31">
        <v>4</v>
      </c>
      <c r="H25" s="31">
        <v>0</v>
      </c>
      <c r="I25" s="32">
        <f t="shared" si="3"/>
        <v>0</v>
      </c>
      <c r="J25" s="31">
        <v>54</v>
      </c>
      <c r="K25" s="31">
        <v>87.44</v>
      </c>
      <c r="L25" s="31">
        <v>13.5</v>
      </c>
      <c r="M25" s="31">
        <v>21.86</v>
      </c>
      <c r="N25" s="32">
        <v>7844.42</v>
      </c>
      <c r="O25" s="31">
        <v>685.92</v>
      </c>
    </row>
    <row r="26" spans="2:15" s="20" customFormat="1" x14ac:dyDescent="0.25">
      <c r="B26" s="33" t="s">
        <v>73</v>
      </c>
      <c r="C26" s="34">
        <v>0</v>
      </c>
      <c r="D26" s="34">
        <v>0</v>
      </c>
      <c r="E26" s="34">
        <v>10</v>
      </c>
      <c r="F26" s="34">
        <v>10</v>
      </c>
      <c r="G26" s="34">
        <v>10</v>
      </c>
      <c r="H26" s="34">
        <v>0</v>
      </c>
      <c r="I26" s="19">
        <f t="shared" si="3"/>
        <v>0</v>
      </c>
      <c r="J26" s="34">
        <v>38</v>
      </c>
      <c r="K26" s="34">
        <v>38</v>
      </c>
      <c r="L26" s="34">
        <v>3.8</v>
      </c>
      <c r="M26" s="34">
        <v>3.8</v>
      </c>
      <c r="N26" s="35">
        <v>7407.89</v>
      </c>
      <c r="O26" s="34">
        <v>281.5</v>
      </c>
    </row>
    <row r="27" spans="2:15" x14ac:dyDescent="0.25">
      <c r="B27" s="30" t="s">
        <v>74</v>
      </c>
      <c r="C27" s="31">
        <v>0</v>
      </c>
      <c r="D27" s="31">
        <v>350</v>
      </c>
      <c r="E27" s="32">
        <v>1280</v>
      </c>
      <c r="F27" s="32">
        <v>1630</v>
      </c>
      <c r="G27" s="32">
        <v>1228</v>
      </c>
      <c r="H27" s="31">
        <v>0</v>
      </c>
      <c r="I27" s="32">
        <f t="shared" si="3"/>
        <v>52</v>
      </c>
      <c r="J27" s="32">
        <v>36806.800000000003</v>
      </c>
      <c r="K27" s="32">
        <v>26607.8</v>
      </c>
      <c r="L27" s="31">
        <v>28.754999999999999</v>
      </c>
      <c r="M27" s="31">
        <v>21.667999999999999</v>
      </c>
      <c r="N27" s="32">
        <v>2596.11</v>
      </c>
      <c r="O27" s="32">
        <v>69076.73</v>
      </c>
    </row>
    <row r="28" spans="2:15" s="20" customFormat="1" x14ac:dyDescent="0.25">
      <c r="B28" s="33" t="s">
        <v>75</v>
      </c>
      <c r="C28" s="34">
        <v>0</v>
      </c>
      <c r="D28" s="34">
        <v>0</v>
      </c>
      <c r="E28" s="34">
        <v>238</v>
      </c>
      <c r="F28" s="34">
        <v>238</v>
      </c>
      <c r="G28" s="34">
        <v>238</v>
      </c>
      <c r="H28" s="34">
        <v>0</v>
      </c>
      <c r="I28" s="19">
        <f t="shared" si="3"/>
        <v>0</v>
      </c>
      <c r="J28" s="34">
        <v>994.35</v>
      </c>
      <c r="K28" s="34">
        <v>719.62</v>
      </c>
      <c r="L28" s="34">
        <v>4.1779999999999999</v>
      </c>
      <c r="M28" s="34">
        <v>3.024</v>
      </c>
      <c r="N28" s="35">
        <v>22103.51</v>
      </c>
      <c r="O28" s="35">
        <v>15906.13</v>
      </c>
    </row>
    <row r="29" spans="2:15" x14ac:dyDescent="0.25">
      <c r="B29" s="30" t="s">
        <v>76</v>
      </c>
      <c r="C29" s="31">
        <v>0</v>
      </c>
      <c r="D29" s="31">
        <v>0</v>
      </c>
      <c r="E29" s="31">
        <v>150</v>
      </c>
      <c r="F29" s="31">
        <v>150</v>
      </c>
      <c r="G29" s="31">
        <v>55</v>
      </c>
      <c r="H29" s="31">
        <v>0</v>
      </c>
      <c r="I29" s="32">
        <f t="shared" si="3"/>
        <v>95</v>
      </c>
      <c r="J29" s="32">
        <v>2085</v>
      </c>
      <c r="K29" s="31">
        <v>715</v>
      </c>
      <c r="L29" s="31">
        <v>13.9</v>
      </c>
      <c r="M29" s="31">
        <v>13</v>
      </c>
      <c r="N29" s="32">
        <v>1200</v>
      </c>
      <c r="O29" s="31">
        <v>858</v>
      </c>
    </row>
    <row r="30" spans="2:15" s="20" customFormat="1" x14ac:dyDescent="0.25">
      <c r="B30" s="33" t="s">
        <v>77</v>
      </c>
      <c r="C30" s="34">
        <v>0</v>
      </c>
      <c r="D30" s="34">
        <v>1</v>
      </c>
      <c r="E30" s="34">
        <v>21</v>
      </c>
      <c r="F30" s="34">
        <v>22</v>
      </c>
      <c r="G30" s="34">
        <v>21</v>
      </c>
      <c r="H30" s="34">
        <v>0</v>
      </c>
      <c r="I30" s="19">
        <f t="shared" si="3"/>
        <v>0</v>
      </c>
      <c r="J30" s="34">
        <v>184.8</v>
      </c>
      <c r="K30" s="34">
        <v>184.8</v>
      </c>
      <c r="L30" s="34">
        <v>8.8000000000000007</v>
      </c>
      <c r="M30" s="34">
        <v>8.8000000000000007</v>
      </c>
      <c r="N30" s="35">
        <v>8132.9</v>
      </c>
      <c r="O30" s="35">
        <v>1502.96</v>
      </c>
    </row>
    <row r="31" spans="2:15" x14ac:dyDescent="0.25">
      <c r="B31" s="30" t="s">
        <v>78</v>
      </c>
      <c r="C31" s="31">
        <v>0</v>
      </c>
      <c r="D31" s="31">
        <v>0</v>
      </c>
      <c r="E31" s="31">
        <v>15</v>
      </c>
      <c r="F31" s="31">
        <v>15</v>
      </c>
      <c r="G31" s="31">
        <v>15</v>
      </c>
      <c r="H31" s="31">
        <v>0</v>
      </c>
      <c r="I31" s="32">
        <f t="shared" si="3"/>
        <v>0</v>
      </c>
      <c r="J31" s="31">
        <v>114.6</v>
      </c>
      <c r="K31" s="31">
        <v>114.6</v>
      </c>
      <c r="L31" s="31">
        <v>7.64</v>
      </c>
      <c r="M31" s="31">
        <v>7.64</v>
      </c>
      <c r="N31" s="32">
        <v>8017.98</v>
      </c>
      <c r="O31" s="31">
        <v>918.86</v>
      </c>
    </row>
    <row r="32" spans="2:15" s="20" customFormat="1" x14ac:dyDescent="0.25">
      <c r="B32" s="33" t="s">
        <v>79</v>
      </c>
      <c r="C32" s="34">
        <v>23</v>
      </c>
      <c r="D32" s="34">
        <v>252</v>
      </c>
      <c r="E32" s="35">
        <v>6832.07</v>
      </c>
      <c r="F32" s="35">
        <v>7107.07</v>
      </c>
      <c r="G32" s="35">
        <v>6503.07</v>
      </c>
      <c r="H32" s="34">
        <v>0</v>
      </c>
      <c r="I32" s="19">
        <f t="shared" si="3"/>
        <v>329</v>
      </c>
      <c r="J32" s="35">
        <v>159681.54999999999</v>
      </c>
      <c r="K32" s="35">
        <v>125937.63</v>
      </c>
      <c r="L32" s="34">
        <v>23.372</v>
      </c>
      <c r="M32" s="34">
        <v>19.366</v>
      </c>
      <c r="N32" s="35">
        <v>5195.38</v>
      </c>
      <c r="O32" s="35">
        <v>654293.35</v>
      </c>
    </row>
    <row r="33" spans="2:15" x14ac:dyDescent="0.25">
      <c r="B33" s="30" t="s">
        <v>80</v>
      </c>
      <c r="C33" s="31">
        <v>0</v>
      </c>
      <c r="D33" s="31">
        <v>7</v>
      </c>
      <c r="E33" s="31">
        <v>65</v>
      </c>
      <c r="F33" s="31">
        <v>72</v>
      </c>
      <c r="G33" s="31">
        <v>65</v>
      </c>
      <c r="H33" s="31">
        <v>0</v>
      </c>
      <c r="I33" s="32">
        <f t="shared" si="3"/>
        <v>0</v>
      </c>
      <c r="J33" s="32">
        <v>1653.05</v>
      </c>
      <c r="K33" s="32">
        <v>1932.31</v>
      </c>
      <c r="L33" s="31">
        <v>25.431999999999999</v>
      </c>
      <c r="M33" s="31">
        <v>29.728000000000002</v>
      </c>
      <c r="N33" s="32">
        <v>1938.73</v>
      </c>
      <c r="O33" s="32">
        <v>3746.22</v>
      </c>
    </row>
    <row r="34" spans="2:15" s="20" customFormat="1" x14ac:dyDescent="0.25">
      <c r="B34" s="33" t="s">
        <v>81</v>
      </c>
      <c r="C34" s="34">
        <v>120</v>
      </c>
      <c r="D34" s="34">
        <v>188</v>
      </c>
      <c r="E34" s="34">
        <v>65</v>
      </c>
      <c r="F34" s="34">
        <v>373</v>
      </c>
      <c r="G34" s="34">
        <v>65</v>
      </c>
      <c r="H34" s="34">
        <v>0</v>
      </c>
      <c r="I34" s="19">
        <f t="shared" si="3"/>
        <v>0</v>
      </c>
      <c r="J34" s="34">
        <v>373</v>
      </c>
      <c r="K34" s="34">
        <v>362.5</v>
      </c>
      <c r="L34" s="34">
        <v>5.7380000000000004</v>
      </c>
      <c r="M34" s="34">
        <v>5.577</v>
      </c>
      <c r="N34" s="35">
        <v>30440</v>
      </c>
      <c r="O34" s="35">
        <v>11034.5</v>
      </c>
    </row>
    <row r="35" spans="2:15" x14ac:dyDescent="0.25">
      <c r="B35" s="30" t="s">
        <v>82</v>
      </c>
      <c r="C35" s="31">
        <v>0</v>
      </c>
      <c r="D35" s="31">
        <v>20</v>
      </c>
      <c r="E35" s="31">
        <v>65</v>
      </c>
      <c r="F35" s="31">
        <v>85</v>
      </c>
      <c r="G35" s="31">
        <v>65</v>
      </c>
      <c r="H35" s="31">
        <v>0</v>
      </c>
      <c r="I35" s="32">
        <f t="shared" si="3"/>
        <v>0</v>
      </c>
      <c r="J35" s="31">
        <v>325</v>
      </c>
      <c r="K35" s="31">
        <v>188</v>
      </c>
      <c r="L35" s="31">
        <v>5</v>
      </c>
      <c r="M35" s="31">
        <v>2.8919999999999999</v>
      </c>
      <c r="N35" s="32">
        <v>88718.09</v>
      </c>
      <c r="O35" s="32">
        <v>16679</v>
      </c>
    </row>
    <row r="36" spans="2:15" s="20" customFormat="1" x14ac:dyDescent="0.25">
      <c r="B36" s="33" t="s">
        <v>83</v>
      </c>
      <c r="C36" s="34">
        <v>0</v>
      </c>
      <c r="D36" s="34">
        <v>0</v>
      </c>
      <c r="E36" s="34">
        <v>65</v>
      </c>
      <c r="F36" s="34">
        <v>65</v>
      </c>
      <c r="G36" s="34">
        <v>65</v>
      </c>
      <c r="H36" s="34">
        <v>0</v>
      </c>
      <c r="I36" s="19">
        <f t="shared" si="3"/>
        <v>0</v>
      </c>
      <c r="J36" s="35">
        <v>5200</v>
      </c>
      <c r="K36" s="35">
        <v>4875</v>
      </c>
      <c r="L36" s="34">
        <v>80</v>
      </c>
      <c r="M36" s="34">
        <v>75</v>
      </c>
      <c r="N36" s="35">
        <v>4500</v>
      </c>
      <c r="O36" s="35">
        <v>21937.5</v>
      </c>
    </row>
    <row r="37" spans="2:15" x14ac:dyDescent="0.25">
      <c r="B37" s="30" t="s">
        <v>84</v>
      </c>
      <c r="C37" s="31">
        <v>0</v>
      </c>
      <c r="D37" s="31">
        <v>0</v>
      </c>
      <c r="E37" s="32">
        <v>29113</v>
      </c>
      <c r="F37" s="32">
        <v>29113</v>
      </c>
      <c r="G37" s="32">
        <v>17233</v>
      </c>
      <c r="H37" s="31">
        <v>0</v>
      </c>
      <c r="I37" s="32">
        <f t="shared" si="3"/>
        <v>11880</v>
      </c>
      <c r="J37" s="32">
        <v>669047</v>
      </c>
      <c r="K37" s="32">
        <v>401432.6</v>
      </c>
      <c r="L37" s="31">
        <v>22.981000000000002</v>
      </c>
      <c r="M37" s="31">
        <v>23.294</v>
      </c>
      <c r="N37" s="31">
        <v>710.16</v>
      </c>
      <c r="O37" s="32">
        <v>285082.65999999997</v>
      </c>
    </row>
    <row r="38" spans="2:15" s="20" customFormat="1" x14ac:dyDescent="0.25">
      <c r="B38" s="33" t="s">
        <v>85</v>
      </c>
      <c r="C38" s="34">
        <v>0</v>
      </c>
      <c r="D38" s="34">
        <v>10</v>
      </c>
      <c r="E38" s="34">
        <v>106</v>
      </c>
      <c r="F38" s="34">
        <v>116</v>
      </c>
      <c r="G38" s="34">
        <v>106</v>
      </c>
      <c r="H38" s="34">
        <v>0</v>
      </c>
      <c r="I38" s="19">
        <f t="shared" si="3"/>
        <v>0</v>
      </c>
      <c r="J38" s="35">
        <v>8569.2000000000007</v>
      </c>
      <c r="K38" s="35">
        <v>9364.39</v>
      </c>
      <c r="L38" s="34">
        <v>80.841999999999999</v>
      </c>
      <c r="M38" s="34">
        <v>88.343000000000004</v>
      </c>
      <c r="N38" s="34">
        <v>556.96</v>
      </c>
      <c r="O38" s="35">
        <v>5215.62</v>
      </c>
    </row>
    <row r="39" spans="2:15" x14ac:dyDescent="0.25">
      <c r="B39" s="30" t="s">
        <v>86</v>
      </c>
      <c r="C39" s="31">
        <v>0</v>
      </c>
      <c r="D39" s="31">
        <v>0</v>
      </c>
      <c r="E39" s="31">
        <v>85</v>
      </c>
      <c r="F39" s="31">
        <v>85</v>
      </c>
      <c r="G39" s="31">
        <v>85</v>
      </c>
      <c r="H39" s="31">
        <v>0</v>
      </c>
      <c r="I39" s="32">
        <f t="shared" si="3"/>
        <v>0</v>
      </c>
      <c r="J39" s="32">
        <v>3825</v>
      </c>
      <c r="K39" s="32">
        <v>1530</v>
      </c>
      <c r="L39" s="31">
        <v>45</v>
      </c>
      <c r="M39" s="31">
        <v>18</v>
      </c>
      <c r="N39" s="31">
        <v>372.5</v>
      </c>
      <c r="O39" s="31">
        <v>569.91999999999996</v>
      </c>
    </row>
    <row r="40" spans="2:15" s="20" customFormat="1" x14ac:dyDescent="0.25">
      <c r="B40" s="33" t="s">
        <v>87</v>
      </c>
      <c r="C40" s="34">
        <v>0</v>
      </c>
      <c r="D40" s="34">
        <v>8</v>
      </c>
      <c r="E40" s="34">
        <v>37</v>
      </c>
      <c r="F40" s="34">
        <v>45</v>
      </c>
      <c r="G40" s="34">
        <v>37</v>
      </c>
      <c r="H40" s="34">
        <v>0</v>
      </c>
      <c r="I40" s="19">
        <f t="shared" si="3"/>
        <v>0</v>
      </c>
      <c r="J40" s="34">
        <v>429</v>
      </c>
      <c r="K40" s="34">
        <v>408</v>
      </c>
      <c r="L40" s="34">
        <v>11.595000000000001</v>
      </c>
      <c r="M40" s="34">
        <v>11.026999999999999</v>
      </c>
      <c r="N40" s="35">
        <v>3948.99</v>
      </c>
      <c r="O40" s="35">
        <v>1611.19</v>
      </c>
    </row>
    <row r="41" spans="2:15" x14ac:dyDescent="0.25">
      <c r="B41" s="30" t="s">
        <v>88</v>
      </c>
      <c r="C41" s="31">
        <v>0</v>
      </c>
      <c r="D41" s="31">
        <v>18</v>
      </c>
      <c r="E41" s="31">
        <v>82</v>
      </c>
      <c r="F41" s="31">
        <v>100</v>
      </c>
      <c r="G41" s="31">
        <v>82</v>
      </c>
      <c r="H41" s="31">
        <v>0</v>
      </c>
      <c r="I41" s="32">
        <f t="shared" si="3"/>
        <v>0</v>
      </c>
      <c r="J41" s="31">
        <v>610.5</v>
      </c>
      <c r="K41" s="31">
        <v>604.5</v>
      </c>
      <c r="L41" s="31">
        <v>7.4450000000000003</v>
      </c>
      <c r="M41" s="31">
        <v>7.3719999999999999</v>
      </c>
      <c r="N41" s="32">
        <v>11826.88</v>
      </c>
      <c r="O41" s="32">
        <v>7149.35</v>
      </c>
    </row>
    <row r="42" spans="2:15" x14ac:dyDescent="0.25">
      <c r="B42" s="110" t="s">
        <v>53</v>
      </c>
      <c r="C42" s="112">
        <v>143</v>
      </c>
      <c r="D42" s="112">
        <v>854</v>
      </c>
      <c r="E42" s="111">
        <v>38371.07</v>
      </c>
      <c r="F42" s="111">
        <v>39368.07</v>
      </c>
      <c r="G42" s="111">
        <v>26010.07</v>
      </c>
      <c r="H42" s="112">
        <v>0</v>
      </c>
      <c r="I42" s="111">
        <f>SUM(I21:I41)</f>
        <v>12361</v>
      </c>
      <c r="J42" s="111">
        <v>890675.05</v>
      </c>
      <c r="K42" s="111">
        <v>575495.52</v>
      </c>
      <c r="L42" s="112">
        <v>0</v>
      </c>
      <c r="M42" s="112">
        <v>0</v>
      </c>
      <c r="N42" s="112">
        <v>0</v>
      </c>
      <c r="O42" s="111">
        <v>1107449.8700000001</v>
      </c>
    </row>
    <row r="43" spans="2:15" x14ac:dyDescent="0.25"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</row>
    <row r="44" spans="2:15" x14ac:dyDescent="0.25">
      <c r="B44" s="253" t="s">
        <v>186</v>
      </c>
      <c r="C44" s="254"/>
      <c r="D44" s="254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163"/>
    </row>
    <row r="45" spans="2:15" x14ac:dyDescent="0.25">
      <c r="B45" s="161"/>
      <c r="C45" s="5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26">
        <v>42675</v>
      </c>
    </row>
    <row r="46" spans="2:15" ht="45" x14ac:dyDescent="0.25">
      <c r="B46" s="109" t="s">
        <v>3</v>
      </c>
      <c r="C46" s="109" t="s">
        <v>97</v>
      </c>
      <c r="D46" s="109" t="s">
        <v>98</v>
      </c>
      <c r="E46" s="109" t="s">
        <v>67</v>
      </c>
      <c r="F46" s="109" t="s">
        <v>99</v>
      </c>
      <c r="G46" s="109" t="s">
        <v>264</v>
      </c>
      <c r="H46" s="109" t="s">
        <v>4</v>
      </c>
      <c r="I46" s="44" t="s">
        <v>119</v>
      </c>
      <c r="J46" s="109" t="s">
        <v>262</v>
      </c>
      <c r="K46" s="109" t="s">
        <v>191</v>
      </c>
      <c r="L46" s="109" t="s">
        <v>192</v>
      </c>
      <c r="M46" s="109" t="s">
        <v>193</v>
      </c>
      <c r="N46" s="109" t="s">
        <v>6</v>
      </c>
      <c r="O46" s="109" t="s">
        <v>7</v>
      </c>
    </row>
    <row r="47" spans="2:15" x14ac:dyDescent="0.25">
      <c r="B47" s="30" t="s">
        <v>68</v>
      </c>
      <c r="C47" s="31">
        <v>0</v>
      </c>
      <c r="D47" s="31">
        <v>0</v>
      </c>
      <c r="E47" s="31">
        <v>13</v>
      </c>
      <c r="F47" s="31">
        <v>13</v>
      </c>
      <c r="G47" s="31">
        <v>13</v>
      </c>
      <c r="H47" s="31">
        <v>0</v>
      </c>
      <c r="I47" s="32">
        <f t="shared" ref="I47:I65" si="4">E47-G47-H47</f>
        <v>0</v>
      </c>
      <c r="J47" s="31">
        <v>40.299999999999997</v>
      </c>
      <c r="K47" s="31">
        <v>33.979999999999997</v>
      </c>
      <c r="L47" s="31">
        <v>3.1</v>
      </c>
      <c r="M47" s="31">
        <v>2.6139999999999999</v>
      </c>
      <c r="N47" s="32">
        <v>3911.7</v>
      </c>
      <c r="O47" s="31">
        <v>132.91999999999999</v>
      </c>
    </row>
    <row r="48" spans="2:15" s="20" customFormat="1" x14ac:dyDescent="0.25">
      <c r="B48" s="33" t="s">
        <v>89</v>
      </c>
      <c r="C48" s="34">
        <v>14.5</v>
      </c>
      <c r="D48" s="34">
        <v>0</v>
      </c>
      <c r="E48" s="35">
        <v>9577</v>
      </c>
      <c r="F48" s="35">
        <v>9591.5</v>
      </c>
      <c r="G48" s="35">
        <v>8985</v>
      </c>
      <c r="H48" s="34">
        <v>0</v>
      </c>
      <c r="I48" s="19">
        <f t="shared" si="4"/>
        <v>592</v>
      </c>
      <c r="J48" s="35">
        <v>233130.95</v>
      </c>
      <c r="K48" s="35">
        <v>204055.93</v>
      </c>
      <c r="L48" s="34">
        <v>24.343</v>
      </c>
      <c r="M48" s="34">
        <v>22.710999999999999</v>
      </c>
      <c r="N48" s="34">
        <v>449.36</v>
      </c>
      <c r="O48" s="35">
        <v>91694.6</v>
      </c>
    </row>
    <row r="49" spans="2:16" x14ac:dyDescent="0.25">
      <c r="B49" s="30" t="s">
        <v>69</v>
      </c>
      <c r="C49" s="31">
        <v>0</v>
      </c>
      <c r="D49" s="31">
        <v>0</v>
      </c>
      <c r="E49" s="31">
        <v>42</v>
      </c>
      <c r="F49" s="31">
        <v>42</v>
      </c>
      <c r="G49" s="31">
        <v>42</v>
      </c>
      <c r="H49" s="31">
        <v>0</v>
      </c>
      <c r="I49" s="32">
        <f t="shared" si="4"/>
        <v>0</v>
      </c>
      <c r="J49" s="31">
        <v>47.1</v>
      </c>
      <c r="K49" s="31">
        <v>40.85</v>
      </c>
      <c r="L49" s="31">
        <v>1.121</v>
      </c>
      <c r="M49" s="31">
        <v>0.97299999999999998</v>
      </c>
      <c r="N49" s="32">
        <v>3095.84</v>
      </c>
      <c r="O49" s="31">
        <v>126.47</v>
      </c>
    </row>
    <row r="50" spans="2:16" s="20" customFormat="1" x14ac:dyDescent="0.25">
      <c r="B50" s="33" t="s">
        <v>74</v>
      </c>
      <c r="C50" s="34">
        <v>0</v>
      </c>
      <c r="D50" s="34">
        <v>0</v>
      </c>
      <c r="E50" s="34">
        <v>15</v>
      </c>
      <c r="F50" s="34">
        <v>15</v>
      </c>
      <c r="G50" s="34">
        <v>7</v>
      </c>
      <c r="H50" s="34">
        <v>0</v>
      </c>
      <c r="I50" s="19">
        <f t="shared" si="4"/>
        <v>8</v>
      </c>
      <c r="J50" s="34">
        <v>70.5</v>
      </c>
      <c r="K50" s="34">
        <v>30.1</v>
      </c>
      <c r="L50" s="34">
        <v>4.7</v>
      </c>
      <c r="M50" s="34">
        <v>4.3</v>
      </c>
      <c r="N50" s="35">
        <v>1200</v>
      </c>
      <c r="O50" s="34">
        <v>36.119999999999997</v>
      </c>
    </row>
    <row r="51" spans="2:16" x14ac:dyDescent="0.25">
      <c r="B51" s="30" t="s">
        <v>75</v>
      </c>
      <c r="C51" s="31">
        <v>0</v>
      </c>
      <c r="D51" s="31">
        <v>6.35</v>
      </c>
      <c r="E51" s="31">
        <v>488</v>
      </c>
      <c r="F51" s="31">
        <v>494.35</v>
      </c>
      <c r="G51" s="31">
        <v>488</v>
      </c>
      <c r="H51" s="31">
        <v>0</v>
      </c>
      <c r="I51" s="32">
        <f t="shared" si="4"/>
        <v>0</v>
      </c>
      <c r="J51" s="32">
        <v>1849.85</v>
      </c>
      <c r="K51" s="32">
        <v>1835.2</v>
      </c>
      <c r="L51" s="31">
        <v>3.7909999999999999</v>
      </c>
      <c r="M51" s="31">
        <v>3.7610000000000001</v>
      </c>
      <c r="N51" s="32">
        <v>20977.75</v>
      </c>
      <c r="O51" s="32">
        <v>38498.36</v>
      </c>
    </row>
    <row r="52" spans="2:16" s="20" customFormat="1" x14ac:dyDescent="0.25">
      <c r="B52" s="33" t="s">
        <v>90</v>
      </c>
      <c r="C52" s="34">
        <v>0</v>
      </c>
      <c r="D52" s="34">
        <v>4</v>
      </c>
      <c r="E52" s="34">
        <v>21</v>
      </c>
      <c r="F52" s="34">
        <v>25</v>
      </c>
      <c r="G52" s="34">
        <v>21</v>
      </c>
      <c r="H52" s="34">
        <v>0</v>
      </c>
      <c r="I52" s="19">
        <f t="shared" si="4"/>
        <v>0</v>
      </c>
      <c r="J52" s="34">
        <v>347</v>
      </c>
      <c r="K52" s="34">
        <v>271</v>
      </c>
      <c r="L52" s="34">
        <v>16.524000000000001</v>
      </c>
      <c r="M52" s="34">
        <v>12.904999999999999</v>
      </c>
      <c r="N52" s="35">
        <v>1294.72</v>
      </c>
      <c r="O52" s="34">
        <v>350.87</v>
      </c>
    </row>
    <row r="53" spans="2:16" x14ac:dyDescent="0.25">
      <c r="B53" s="30" t="s">
        <v>76</v>
      </c>
      <c r="C53" s="31">
        <v>0</v>
      </c>
      <c r="D53" s="31">
        <v>3</v>
      </c>
      <c r="E53" s="32">
        <v>2206</v>
      </c>
      <c r="F53" s="32">
        <v>2209</v>
      </c>
      <c r="G53" s="32">
        <v>1194.5</v>
      </c>
      <c r="H53" s="31">
        <v>0</v>
      </c>
      <c r="I53" s="32">
        <f t="shared" si="4"/>
        <v>1011.5</v>
      </c>
      <c r="J53" s="32">
        <v>20569.099999999999</v>
      </c>
      <c r="K53" s="32">
        <v>10162.9</v>
      </c>
      <c r="L53" s="31">
        <v>9.3239999999999998</v>
      </c>
      <c r="M53" s="31">
        <v>8.5079999999999991</v>
      </c>
      <c r="N53" s="32">
        <v>1204.71</v>
      </c>
      <c r="O53" s="32">
        <v>12243.36</v>
      </c>
    </row>
    <row r="54" spans="2:16" s="20" customFormat="1" x14ac:dyDescent="0.25">
      <c r="B54" s="33" t="s">
        <v>91</v>
      </c>
      <c r="C54" s="34">
        <v>0</v>
      </c>
      <c r="D54" s="34">
        <v>0</v>
      </c>
      <c r="E54" s="34">
        <v>125</v>
      </c>
      <c r="F54" s="34">
        <v>125</v>
      </c>
      <c r="G54" s="34">
        <v>125</v>
      </c>
      <c r="H54" s="34">
        <v>0</v>
      </c>
      <c r="I54" s="19">
        <f t="shared" si="4"/>
        <v>0</v>
      </c>
      <c r="J54" s="35">
        <v>1150</v>
      </c>
      <c r="K54" s="34">
        <v>775</v>
      </c>
      <c r="L54" s="34">
        <v>9.1999999999999993</v>
      </c>
      <c r="M54" s="34">
        <v>6.2</v>
      </c>
      <c r="N54" s="35">
        <v>1022.56</v>
      </c>
      <c r="O54" s="34">
        <v>792.48</v>
      </c>
    </row>
    <row r="55" spans="2:16" x14ac:dyDescent="0.25">
      <c r="B55" s="30" t="s">
        <v>79</v>
      </c>
      <c r="C55" s="31">
        <v>0</v>
      </c>
      <c r="D55" s="31">
        <v>21.5</v>
      </c>
      <c r="E55" s="32">
        <v>24646</v>
      </c>
      <c r="F55" s="32">
        <v>24667.5</v>
      </c>
      <c r="G55" s="32">
        <v>17532</v>
      </c>
      <c r="H55" s="31">
        <v>0</v>
      </c>
      <c r="I55" s="32">
        <f t="shared" si="4"/>
        <v>7114</v>
      </c>
      <c r="J55" s="32">
        <v>211267.68</v>
      </c>
      <c r="K55" s="32">
        <v>135541.73000000001</v>
      </c>
      <c r="L55" s="31">
        <v>8.5719999999999992</v>
      </c>
      <c r="M55" s="31">
        <v>7.7309999999999999</v>
      </c>
      <c r="N55" s="31">
        <v>885.36</v>
      </c>
      <c r="O55" s="32">
        <v>120003.31</v>
      </c>
    </row>
    <row r="56" spans="2:16" s="20" customFormat="1" x14ac:dyDescent="0.25">
      <c r="B56" s="33" t="s">
        <v>80</v>
      </c>
      <c r="C56" s="34">
        <v>0.5</v>
      </c>
      <c r="D56" s="34">
        <v>0</v>
      </c>
      <c r="E56" s="34">
        <v>235.5</v>
      </c>
      <c r="F56" s="34">
        <v>236</v>
      </c>
      <c r="G56" s="34">
        <v>235.5</v>
      </c>
      <c r="H56" s="34">
        <v>0</v>
      </c>
      <c r="I56" s="19">
        <f t="shared" si="4"/>
        <v>0</v>
      </c>
      <c r="J56" s="35">
        <v>1187.95</v>
      </c>
      <c r="K56" s="34">
        <v>722.89</v>
      </c>
      <c r="L56" s="34">
        <v>5.0439999999999996</v>
      </c>
      <c r="M56" s="34">
        <v>3.07</v>
      </c>
      <c r="N56" s="35">
        <v>2092.7600000000002</v>
      </c>
      <c r="O56" s="35">
        <v>1512.84</v>
      </c>
    </row>
    <row r="57" spans="2:16" x14ac:dyDescent="0.25">
      <c r="B57" s="30" t="s">
        <v>81</v>
      </c>
      <c r="C57" s="31">
        <v>0</v>
      </c>
      <c r="D57" s="31">
        <v>0</v>
      </c>
      <c r="E57" s="31">
        <v>11</v>
      </c>
      <c r="F57" s="31">
        <v>11</v>
      </c>
      <c r="G57" s="31">
        <v>11</v>
      </c>
      <c r="H57" s="31">
        <v>0</v>
      </c>
      <c r="I57" s="32">
        <f t="shared" si="4"/>
        <v>0</v>
      </c>
      <c r="J57" s="31">
        <v>13.2</v>
      </c>
      <c r="K57" s="31">
        <v>9.9499999999999993</v>
      </c>
      <c r="L57" s="31">
        <v>1.2</v>
      </c>
      <c r="M57" s="31">
        <v>0.90500000000000003</v>
      </c>
      <c r="N57" s="32">
        <v>46547.74</v>
      </c>
      <c r="O57" s="31">
        <v>463.15</v>
      </c>
    </row>
    <row r="58" spans="2:16" s="20" customFormat="1" x14ac:dyDescent="0.25">
      <c r="B58" s="33" t="s">
        <v>92</v>
      </c>
      <c r="C58" s="34">
        <v>0</v>
      </c>
      <c r="D58" s="34">
        <v>0</v>
      </c>
      <c r="E58" s="34">
        <v>740</v>
      </c>
      <c r="F58" s="34">
        <v>740</v>
      </c>
      <c r="G58" s="34">
        <v>740</v>
      </c>
      <c r="H58" s="34">
        <v>0</v>
      </c>
      <c r="I58" s="19">
        <f t="shared" si="4"/>
        <v>0</v>
      </c>
      <c r="J58" s="35">
        <v>587920</v>
      </c>
      <c r="K58" s="35">
        <v>497339.36</v>
      </c>
      <c r="L58" s="34">
        <v>794.48599999999999</v>
      </c>
      <c r="M58" s="34">
        <v>672.08</v>
      </c>
      <c r="N58" s="34">
        <v>10.17</v>
      </c>
      <c r="O58" s="35">
        <v>5056.74</v>
      </c>
    </row>
    <row r="59" spans="2:16" x14ac:dyDescent="0.25">
      <c r="B59" s="30" t="s">
        <v>83</v>
      </c>
      <c r="C59" s="31">
        <v>0</v>
      </c>
      <c r="D59" s="31">
        <v>0</v>
      </c>
      <c r="E59" s="31">
        <v>78</v>
      </c>
      <c r="F59" s="31">
        <v>78</v>
      </c>
      <c r="G59" s="31">
        <v>78</v>
      </c>
      <c r="H59" s="31">
        <v>0</v>
      </c>
      <c r="I59" s="32">
        <f t="shared" si="4"/>
        <v>0</v>
      </c>
      <c r="J59" s="32">
        <v>1881</v>
      </c>
      <c r="K59" s="32">
        <v>1883.4</v>
      </c>
      <c r="L59" s="31">
        <v>24.114999999999998</v>
      </c>
      <c r="M59" s="31">
        <v>24.146000000000001</v>
      </c>
      <c r="N59" s="32">
        <v>4531.1400000000003</v>
      </c>
      <c r="O59" s="32">
        <v>8533.9500000000007</v>
      </c>
    </row>
    <row r="60" spans="2:16" s="20" customFormat="1" ht="15.75" customHeight="1" x14ac:dyDescent="0.25">
      <c r="B60" s="33" t="s">
        <v>84</v>
      </c>
      <c r="C60" s="34">
        <v>0</v>
      </c>
      <c r="D60" s="34">
        <v>0</v>
      </c>
      <c r="E60" s="35">
        <v>112677.5</v>
      </c>
      <c r="F60" s="35">
        <v>112677.5</v>
      </c>
      <c r="G60" s="35">
        <v>65029</v>
      </c>
      <c r="H60" s="34">
        <v>0</v>
      </c>
      <c r="I60" s="19">
        <f t="shared" si="4"/>
        <v>47648.5</v>
      </c>
      <c r="J60" s="35">
        <v>1782089.75</v>
      </c>
      <c r="K60" s="35">
        <v>871708.28</v>
      </c>
      <c r="L60" s="34">
        <v>15.816000000000001</v>
      </c>
      <c r="M60" s="34">
        <v>13.404999999999999</v>
      </c>
      <c r="N60" s="34">
        <v>718.68</v>
      </c>
      <c r="O60" s="35">
        <v>626479.07999999996</v>
      </c>
    </row>
    <row r="61" spans="2:16" x14ac:dyDescent="0.25">
      <c r="B61" s="30" t="s">
        <v>93</v>
      </c>
      <c r="C61" s="31">
        <v>102</v>
      </c>
      <c r="D61" s="31">
        <v>0</v>
      </c>
      <c r="E61" s="32">
        <v>1119</v>
      </c>
      <c r="F61" s="32">
        <v>1221</v>
      </c>
      <c r="G61" s="32">
        <v>1119</v>
      </c>
      <c r="H61" s="31">
        <v>0</v>
      </c>
      <c r="I61" s="32">
        <f t="shared" si="4"/>
        <v>0</v>
      </c>
      <c r="J61" s="32">
        <v>55854.5</v>
      </c>
      <c r="K61" s="32">
        <v>51297.5</v>
      </c>
      <c r="L61" s="31">
        <v>49.914999999999999</v>
      </c>
      <c r="M61" s="31">
        <v>45.841999999999999</v>
      </c>
      <c r="N61" s="31">
        <v>574.86</v>
      </c>
      <c r="O61" s="32">
        <v>29488.94</v>
      </c>
    </row>
    <row r="62" spans="2:16" s="20" customFormat="1" x14ac:dyDescent="0.25">
      <c r="B62" s="33" t="s">
        <v>94</v>
      </c>
      <c r="C62" s="34">
        <v>0</v>
      </c>
      <c r="D62" s="34">
        <v>0</v>
      </c>
      <c r="E62" s="34">
        <v>8</v>
      </c>
      <c r="F62" s="34">
        <v>8</v>
      </c>
      <c r="G62" s="34">
        <v>0.5</v>
      </c>
      <c r="H62" s="34">
        <v>0</v>
      </c>
      <c r="I62" s="19">
        <f t="shared" si="4"/>
        <v>7.5</v>
      </c>
      <c r="J62" s="34">
        <v>64.8</v>
      </c>
      <c r="K62" s="34">
        <v>3.9</v>
      </c>
      <c r="L62" s="34">
        <v>8.1</v>
      </c>
      <c r="M62" s="34">
        <v>7.8</v>
      </c>
      <c r="N62" s="34">
        <v>980</v>
      </c>
      <c r="O62" s="34">
        <v>3.82</v>
      </c>
    </row>
    <row r="63" spans="2:16" x14ac:dyDescent="0.25">
      <c r="B63" s="30" t="s">
        <v>87</v>
      </c>
      <c r="C63" s="31">
        <v>108</v>
      </c>
      <c r="D63" s="32">
        <v>1100</v>
      </c>
      <c r="E63" s="32">
        <v>1795</v>
      </c>
      <c r="F63" s="32">
        <v>3003</v>
      </c>
      <c r="G63" s="32">
        <v>1795</v>
      </c>
      <c r="H63" s="31">
        <v>0</v>
      </c>
      <c r="I63" s="32">
        <f t="shared" si="4"/>
        <v>0</v>
      </c>
      <c r="J63" s="32">
        <v>14861.95</v>
      </c>
      <c r="K63" s="32">
        <v>14727.49</v>
      </c>
      <c r="L63" s="31">
        <v>8.2799999999999994</v>
      </c>
      <c r="M63" s="31">
        <v>8.2050000000000001</v>
      </c>
      <c r="N63" s="32">
        <v>2894.35</v>
      </c>
      <c r="O63" s="32">
        <v>42626.46</v>
      </c>
      <c r="P63" s="20"/>
    </row>
    <row r="64" spans="2:16" s="20" customFormat="1" x14ac:dyDescent="0.25">
      <c r="B64" s="33" t="s">
        <v>95</v>
      </c>
      <c r="C64" s="34">
        <v>0</v>
      </c>
      <c r="D64" s="34">
        <v>0</v>
      </c>
      <c r="E64" s="34">
        <v>25</v>
      </c>
      <c r="F64" s="34">
        <v>25</v>
      </c>
      <c r="G64" s="34">
        <v>0</v>
      </c>
      <c r="H64" s="34">
        <v>0</v>
      </c>
      <c r="I64" s="19">
        <f t="shared" si="4"/>
        <v>25</v>
      </c>
      <c r="J64" s="34">
        <v>8.75</v>
      </c>
      <c r="K64" s="34">
        <v>0</v>
      </c>
      <c r="L64" s="34">
        <v>0.35</v>
      </c>
      <c r="M64" s="34">
        <v>0</v>
      </c>
      <c r="N64" s="34">
        <v>0</v>
      </c>
      <c r="O64" s="34">
        <v>0</v>
      </c>
    </row>
    <row r="65" spans="2:15" x14ac:dyDescent="0.25">
      <c r="B65" s="30" t="s">
        <v>96</v>
      </c>
      <c r="C65" s="31">
        <v>0</v>
      </c>
      <c r="D65" s="31">
        <v>1</v>
      </c>
      <c r="E65" s="32">
        <v>1735</v>
      </c>
      <c r="F65" s="32">
        <v>1736</v>
      </c>
      <c r="G65" s="32">
        <v>1735</v>
      </c>
      <c r="H65" s="31">
        <v>0</v>
      </c>
      <c r="I65" s="32">
        <f t="shared" si="4"/>
        <v>0</v>
      </c>
      <c r="J65" s="32">
        <v>40211.15</v>
      </c>
      <c r="K65" s="32">
        <v>33939.72</v>
      </c>
      <c r="L65" s="31">
        <v>23.175999999999998</v>
      </c>
      <c r="M65" s="31">
        <v>19.562000000000001</v>
      </c>
      <c r="N65" s="31">
        <v>474.37</v>
      </c>
      <c r="O65" s="32">
        <v>16099.83</v>
      </c>
    </row>
    <row r="66" spans="2:15" s="20" customFormat="1" x14ac:dyDescent="0.25">
      <c r="B66" s="110" t="s">
        <v>53</v>
      </c>
      <c r="C66" s="112">
        <v>225</v>
      </c>
      <c r="D66" s="111">
        <v>1135.8499999999999</v>
      </c>
      <c r="E66" s="111">
        <v>155557</v>
      </c>
      <c r="F66" s="111">
        <v>156917.85</v>
      </c>
      <c r="G66" s="111">
        <v>99150.5</v>
      </c>
      <c r="H66" s="112">
        <v>0</v>
      </c>
      <c r="I66" s="111">
        <f>SUM(I47:I65)</f>
        <v>56406.5</v>
      </c>
      <c r="J66" s="111">
        <v>2952565.53</v>
      </c>
      <c r="K66" s="111">
        <v>1824379.1800000002</v>
      </c>
      <c r="L66" s="112">
        <v>0</v>
      </c>
      <c r="M66" s="112">
        <v>0</v>
      </c>
      <c r="N66" s="112">
        <v>0</v>
      </c>
      <c r="O66" s="111">
        <v>994143.31</v>
      </c>
    </row>
    <row r="67" spans="2:15" x14ac:dyDescent="0.25">
      <c r="B67" s="250"/>
      <c r="C67" s="250"/>
      <c r="D67" s="250"/>
      <c r="E67" s="250"/>
      <c r="F67" s="250"/>
      <c r="G67" s="250"/>
      <c r="H67" s="250"/>
      <c r="I67" s="250"/>
      <c r="J67" s="58"/>
      <c r="K67" s="58"/>
      <c r="L67" s="58"/>
      <c r="M67" s="58"/>
      <c r="N67" s="58"/>
    </row>
    <row r="68" spans="2:15" x14ac:dyDescent="0.25">
      <c r="B68" s="2"/>
      <c r="C68" s="2"/>
      <c r="D68" s="2"/>
      <c r="E68" s="2"/>
      <c r="F68" s="2"/>
      <c r="G68" s="2"/>
      <c r="H68" s="2"/>
      <c r="I68" s="2"/>
      <c r="J68" s="58"/>
      <c r="K68" s="58"/>
      <c r="L68" s="58"/>
      <c r="M68" s="58"/>
      <c r="N68" s="58"/>
    </row>
  </sheetData>
  <mergeCells count="10">
    <mergeCell ref="B17:J17"/>
    <mergeCell ref="B18:O18"/>
    <mergeCell ref="B44:N44"/>
    <mergeCell ref="B67:I67"/>
    <mergeCell ref="B1:N1"/>
    <mergeCell ref="B2:O2"/>
    <mergeCell ref="B3:O3"/>
    <mergeCell ref="B4:O4"/>
    <mergeCell ref="B5:C5"/>
    <mergeCell ref="B10:O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M66"/>
  <sheetViews>
    <sheetView workbookViewId="0">
      <selection activeCell="O17" sqref="O17"/>
    </sheetView>
  </sheetViews>
  <sheetFormatPr baseColWidth="10" defaultRowHeight="15" x14ac:dyDescent="0.25"/>
  <cols>
    <col min="1" max="1" width="7.140625" customWidth="1"/>
    <col min="2" max="2" width="23.5703125" bestFit="1" customWidth="1"/>
    <col min="5" max="5" width="11.42578125" style="6"/>
  </cols>
  <sheetData>
    <row r="2" spans="2:13" ht="15.75" thickBot="1" x14ac:dyDescent="0.3"/>
    <row r="3" spans="2:13" ht="15.75" x14ac:dyDescent="0.25">
      <c r="B3" s="230" t="s">
        <v>104</v>
      </c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2"/>
    </row>
    <row r="4" spans="2:13" x14ac:dyDescent="0.25">
      <c r="B4" s="267" t="s">
        <v>105</v>
      </c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9"/>
    </row>
    <row r="5" spans="2:13" x14ac:dyDescent="0.25">
      <c r="B5" s="270" t="s">
        <v>122</v>
      </c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2"/>
    </row>
    <row r="6" spans="2:13" x14ac:dyDescent="0.25">
      <c r="B6" s="259" t="s">
        <v>107</v>
      </c>
      <c r="C6" s="260"/>
      <c r="D6" s="40"/>
      <c r="E6" s="40"/>
      <c r="F6" s="42"/>
      <c r="G6" s="43"/>
      <c r="H6" s="43"/>
      <c r="I6" s="43"/>
      <c r="J6" s="43"/>
      <c r="K6" s="165">
        <v>42675</v>
      </c>
      <c r="L6" s="40"/>
      <c r="M6" s="164"/>
    </row>
    <row r="7" spans="2:13" ht="45" x14ac:dyDescent="0.25">
      <c r="B7" s="157" t="s">
        <v>187</v>
      </c>
      <c r="C7" s="44" t="s">
        <v>188</v>
      </c>
      <c r="D7" s="44" t="s">
        <v>189</v>
      </c>
      <c r="E7" s="44" t="s">
        <v>196</v>
      </c>
      <c r="F7" s="44" t="s">
        <v>4</v>
      </c>
      <c r="G7" s="44" t="s">
        <v>121</v>
      </c>
      <c r="H7" s="44" t="s">
        <v>190</v>
      </c>
      <c r="I7" s="44" t="s">
        <v>191</v>
      </c>
      <c r="J7" s="44" t="s">
        <v>192</v>
      </c>
      <c r="K7" s="44" t="s">
        <v>193</v>
      </c>
      <c r="L7" s="44" t="s">
        <v>6</v>
      </c>
      <c r="M7" s="118" t="s">
        <v>7</v>
      </c>
    </row>
    <row r="8" spans="2:13" ht="15.75" thickBot="1" x14ac:dyDescent="0.3">
      <c r="B8" s="166" t="s">
        <v>117</v>
      </c>
      <c r="C8" s="167">
        <f>C50+C66</f>
        <v>69505</v>
      </c>
      <c r="D8" s="167">
        <f t="shared" ref="D8:M8" si="0">D50+D66</f>
        <v>15953</v>
      </c>
      <c r="E8" s="167"/>
      <c r="F8" s="167">
        <f t="shared" si="0"/>
        <v>0</v>
      </c>
      <c r="G8" s="167">
        <f t="shared" si="0"/>
        <v>15953</v>
      </c>
      <c r="H8" s="168">
        <f t="shared" si="0"/>
        <v>362129.92000000004</v>
      </c>
      <c r="I8" s="167">
        <f t="shared" si="0"/>
        <v>0</v>
      </c>
      <c r="J8" s="167">
        <f t="shared" si="0"/>
        <v>0</v>
      </c>
      <c r="K8" s="167">
        <f t="shared" si="0"/>
        <v>0</v>
      </c>
      <c r="L8" s="167">
        <f t="shared" si="0"/>
        <v>0</v>
      </c>
      <c r="M8" s="169">
        <f t="shared" si="0"/>
        <v>0</v>
      </c>
    </row>
    <row r="9" spans="2:13" x14ac:dyDescent="0.25">
      <c r="B9" s="1"/>
      <c r="C9" s="1"/>
      <c r="D9" s="1"/>
      <c r="E9" s="4"/>
      <c r="F9" s="1"/>
      <c r="G9" s="1"/>
      <c r="H9" s="1"/>
      <c r="I9" s="1"/>
      <c r="J9" s="1"/>
      <c r="K9" s="1"/>
      <c r="L9" s="1"/>
    </row>
    <row r="10" spans="2:13" x14ac:dyDescent="0.25">
      <c r="L10" s="40"/>
      <c r="M10" s="41"/>
    </row>
    <row r="11" spans="2:13" x14ac:dyDescent="0.25">
      <c r="B11" s="273" t="s">
        <v>194</v>
      </c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5"/>
    </row>
    <row r="12" spans="2:13" x14ac:dyDescent="0.25">
      <c r="B12" s="170"/>
      <c r="C12" s="40"/>
      <c r="D12" s="45"/>
      <c r="E12" s="45"/>
      <c r="F12" s="26"/>
      <c r="G12" s="26"/>
      <c r="H12" s="49"/>
      <c r="I12" s="49"/>
      <c r="J12" s="49"/>
      <c r="K12" s="49"/>
      <c r="L12" s="171">
        <v>42675</v>
      </c>
      <c r="M12" s="162"/>
    </row>
    <row r="13" spans="2:13" ht="45" x14ac:dyDescent="0.25">
      <c r="B13" s="109" t="s">
        <v>3</v>
      </c>
      <c r="C13" s="44" t="s">
        <v>188</v>
      </c>
      <c r="D13" s="44" t="s">
        <v>189</v>
      </c>
      <c r="E13" s="44" t="s">
        <v>196</v>
      </c>
      <c r="F13" s="109" t="s">
        <v>4</v>
      </c>
      <c r="G13" s="44" t="s">
        <v>121</v>
      </c>
      <c r="H13" s="44" t="s">
        <v>190</v>
      </c>
      <c r="I13" s="44" t="s">
        <v>191</v>
      </c>
      <c r="J13" s="44" t="s">
        <v>192</v>
      </c>
      <c r="K13" s="44" t="s">
        <v>193</v>
      </c>
      <c r="L13" s="109" t="s">
        <v>6</v>
      </c>
      <c r="M13" s="109" t="s">
        <v>7</v>
      </c>
    </row>
    <row r="14" spans="2:13" s="20" customFormat="1" x14ac:dyDescent="0.25">
      <c r="B14" s="36" t="s">
        <v>8</v>
      </c>
      <c r="C14" s="37">
        <v>19</v>
      </c>
      <c r="D14" s="37">
        <v>7</v>
      </c>
      <c r="E14" s="37">
        <v>0</v>
      </c>
      <c r="F14" s="37">
        <v>0</v>
      </c>
      <c r="G14" s="37">
        <f>D14-E14-F14</f>
        <v>7</v>
      </c>
      <c r="H14" s="37">
        <v>130.16999999999999</v>
      </c>
      <c r="I14" s="37">
        <v>0</v>
      </c>
      <c r="J14" s="37">
        <v>6.851</v>
      </c>
      <c r="K14" s="37">
        <v>0</v>
      </c>
      <c r="L14" s="37">
        <v>0</v>
      </c>
      <c r="M14" s="37">
        <v>0</v>
      </c>
    </row>
    <row r="15" spans="2:13" s="20" customFormat="1" x14ac:dyDescent="0.25">
      <c r="B15" s="17" t="s">
        <v>9</v>
      </c>
      <c r="C15" s="18">
        <v>61</v>
      </c>
      <c r="D15" s="18">
        <v>14</v>
      </c>
      <c r="E15" s="18">
        <v>0</v>
      </c>
      <c r="F15" s="18">
        <v>0</v>
      </c>
      <c r="G15" s="106">
        <f t="shared" ref="G15:G49" si="1">D15-E15-F15</f>
        <v>14</v>
      </c>
      <c r="H15" s="18">
        <v>573.97</v>
      </c>
      <c r="I15" s="18">
        <v>0</v>
      </c>
      <c r="J15" s="18">
        <v>9.4090000000000007</v>
      </c>
      <c r="K15" s="18">
        <v>0</v>
      </c>
      <c r="L15" s="18">
        <v>0</v>
      </c>
      <c r="M15" s="18">
        <v>0</v>
      </c>
    </row>
    <row r="16" spans="2:13" s="20" customFormat="1" x14ac:dyDescent="0.25">
      <c r="B16" s="36" t="s">
        <v>10</v>
      </c>
      <c r="C16" s="37">
        <v>11</v>
      </c>
      <c r="D16" s="39"/>
      <c r="E16" s="39"/>
      <c r="F16" s="39"/>
      <c r="G16" s="37">
        <f t="shared" si="1"/>
        <v>0</v>
      </c>
      <c r="H16" s="37">
        <v>319.11</v>
      </c>
      <c r="I16" s="39"/>
      <c r="J16" s="37">
        <v>29.01</v>
      </c>
      <c r="K16" s="39"/>
      <c r="L16" s="39"/>
      <c r="M16" s="39"/>
    </row>
    <row r="17" spans="2:13" s="20" customFormat="1" x14ac:dyDescent="0.25">
      <c r="B17" s="17" t="s">
        <v>11</v>
      </c>
      <c r="C17" s="19">
        <v>1605</v>
      </c>
      <c r="D17" s="18">
        <v>882</v>
      </c>
      <c r="E17" s="18">
        <v>0</v>
      </c>
      <c r="F17" s="18">
        <v>0</v>
      </c>
      <c r="G17" s="106">
        <f t="shared" si="1"/>
        <v>882</v>
      </c>
      <c r="H17" s="19">
        <v>38189.85</v>
      </c>
      <c r="I17" s="18">
        <v>0</v>
      </c>
      <c r="J17" s="18">
        <v>23.794</v>
      </c>
      <c r="K17" s="18">
        <v>0</v>
      </c>
      <c r="L17" s="18">
        <v>0</v>
      </c>
      <c r="M17" s="18">
        <v>0</v>
      </c>
    </row>
    <row r="18" spans="2:13" s="20" customFormat="1" x14ac:dyDescent="0.25">
      <c r="B18" s="36" t="s">
        <v>13</v>
      </c>
      <c r="C18" s="37">
        <v>4</v>
      </c>
      <c r="D18" s="37">
        <v>3.5</v>
      </c>
      <c r="E18" s="37">
        <v>0</v>
      </c>
      <c r="F18" s="37">
        <v>0</v>
      </c>
      <c r="G18" s="37">
        <f t="shared" si="1"/>
        <v>3.5</v>
      </c>
      <c r="H18" s="37">
        <v>38.04</v>
      </c>
      <c r="I18" s="37">
        <v>0</v>
      </c>
      <c r="J18" s="37">
        <v>9.51</v>
      </c>
      <c r="K18" s="37">
        <v>0</v>
      </c>
      <c r="L18" s="37">
        <v>0</v>
      </c>
      <c r="M18" s="37">
        <v>0</v>
      </c>
    </row>
    <row r="19" spans="2:13" s="20" customFormat="1" x14ac:dyDescent="0.25">
      <c r="B19" s="17" t="s">
        <v>14</v>
      </c>
      <c r="C19" s="18">
        <v>20</v>
      </c>
      <c r="D19" s="18">
        <v>1.5</v>
      </c>
      <c r="E19" s="18">
        <v>0</v>
      </c>
      <c r="F19" s="18">
        <v>0</v>
      </c>
      <c r="G19" s="106">
        <f t="shared" si="1"/>
        <v>1.5</v>
      </c>
      <c r="H19" s="18">
        <v>520</v>
      </c>
      <c r="I19" s="18">
        <v>0</v>
      </c>
      <c r="J19" s="18">
        <v>26</v>
      </c>
      <c r="K19" s="18">
        <v>0</v>
      </c>
      <c r="L19" s="18">
        <v>0</v>
      </c>
      <c r="M19" s="18">
        <v>0</v>
      </c>
    </row>
    <row r="20" spans="2:13" s="20" customFormat="1" x14ac:dyDescent="0.25">
      <c r="B20" s="36" t="s">
        <v>15</v>
      </c>
      <c r="C20" s="37">
        <v>57</v>
      </c>
      <c r="D20" s="39"/>
      <c r="E20" s="39"/>
      <c r="F20" s="39"/>
      <c r="G20" s="37">
        <f t="shared" si="1"/>
        <v>0</v>
      </c>
      <c r="H20" s="37">
        <v>199.5</v>
      </c>
      <c r="I20" s="39"/>
      <c r="J20" s="37">
        <v>3.5</v>
      </c>
      <c r="K20" s="39"/>
      <c r="L20" s="39"/>
      <c r="M20" s="39"/>
    </row>
    <row r="21" spans="2:13" s="20" customFormat="1" x14ac:dyDescent="0.25">
      <c r="B21" s="17" t="s">
        <v>16</v>
      </c>
      <c r="C21" s="18">
        <v>63</v>
      </c>
      <c r="D21" s="21"/>
      <c r="E21" s="21"/>
      <c r="F21" s="21"/>
      <c r="G21" s="106">
        <f t="shared" si="1"/>
        <v>0</v>
      </c>
      <c r="H21" s="19">
        <v>1689</v>
      </c>
      <c r="I21" s="21"/>
      <c r="J21" s="18">
        <v>26.81</v>
      </c>
      <c r="K21" s="21"/>
      <c r="L21" s="21"/>
      <c r="M21" s="21"/>
    </row>
    <row r="22" spans="2:13" s="20" customFormat="1" x14ac:dyDescent="0.25">
      <c r="B22" s="36" t="s">
        <v>62</v>
      </c>
      <c r="C22" s="37">
        <v>22</v>
      </c>
      <c r="D22" s="37">
        <v>4</v>
      </c>
      <c r="E22" s="37">
        <v>0</v>
      </c>
      <c r="F22" s="37">
        <v>0</v>
      </c>
      <c r="G22" s="37">
        <f t="shared" si="1"/>
        <v>4</v>
      </c>
      <c r="H22" s="37">
        <v>550</v>
      </c>
      <c r="I22" s="37">
        <v>0</v>
      </c>
      <c r="J22" s="37">
        <v>25</v>
      </c>
      <c r="K22" s="37">
        <v>0</v>
      </c>
      <c r="L22" s="37">
        <v>0</v>
      </c>
      <c r="M22" s="37">
        <v>0</v>
      </c>
    </row>
    <row r="23" spans="2:13" s="20" customFormat="1" x14ac:dyDescent="0.25">
      <c r="B23" s="17" t="s">
        <v>19</v>
      </c>
      <c r="C23" s="18">
        <v>533</v>
      </c>
      <c r="D23" s="18">
        <v>263</v>
      </c>
      <c r="E23" s="18">
        <v>0</v>
      </c>
      <c r="F23" s="18">
        <v>0</v>
      </c>
      <c r="G23" s="106">
        <f t="shared" si="1"/>
        <v>263</v>
      </c>
      <c r="H23" s="19">
        <v>17622.669999999998</v>
      </c>
      <c r="I23" s="18">
        <v>0</v>
      </c>
      <c r="J23" s="18">
        <v>33.063000000000002</v>
      </c>
      <c r="K23" s="18">
        <v>0</v>
      </c>
      <c r="L23" s="18">
        <v>0</v>
      </c>
      <c r="M23" s="18">
        <v>0</v>
      </c>
    </row>
    <row r="24" spans="2:13" s="20" customFormat="1" x14ac:dyDescent="0.25">
      <c r="B24" s="36" t="s">
        <v>21</v>
      </c>
      <c r="C24" s="37"/>
      <c r="D24" s="37">
        <v>1</v>
      </c>
      <c r="E24" s="37">
        <v>0</v>
      </c>
      <c r="F24" s="37">
        <v>0</v>
      </c>
      <c r="G24" s="37">
        <f t="shared" si="1"/>
        <v>1</v>
      </c>
      <c r="H24" s="38"/>
      <c r="I24" s="37">
        <v>0</v>
      </c>
      <c r="J24" s="37"/>
      <c r="K24" s="37">
        <v>0</v>
      </c>
      <c r="L24" s="37">
        <v>0</v>
      </c>
      <c r="M24" s="37">
        <v>0</v>
      </c>
    </row>
    <row r="25" spans="2:13" s="20" customFormat="1" x14ac:dyDescent="0.25">
      <c r="B25" s="17" t="s">
        <v>23</v>
      </c>
      <c r="C25" s="18">
        <v>887</v>
      </c>
      <c r="D25" s="18">
        <v>72</v>
      </c>
      <c r="E25" s="18">
        <v>0</v>
      </c>
      <c r="F25" s="18">
        <v>0</v>
      </c>
      <c r="G25" s="106">
        <f t="shared" si="1"/>
        <v>72</v>
      </c>
      <c r="H25" s="19">
        <v>22443.13</v>
      </c>
      <c r="I25" s="18">
        <v>0</v>
      </c>
      <c r="J25" s="18">
        <v>25.302</v>
      </c>
      <c r="K25" s="18">
        <v>0</v>
      </c>
      <c r="L25" s="18">
        <v>0</v>
      </c>
      <c r="M25" s="18">
        <v>0</v>
      </c>
    </row>
    <row r="26" spans="2:13" s="20" customFormat="1" x14ac:dyDescent="0.25">
      <c r="B26" s="36" t="s">
        <v>24</v>
      </c>
      <c r="C26" s="37">
        <v>5</v>
      </c>
      <c r="D26" s="39"/>
      <c r="E26" s="39"/>
      <c r="F26" s="39"/>
      <c r="G26" s="37">
        <f t="shared" si="1"/>
        <v>0</v>
      </c>
      <c r="H26" s="37">
        <v>95.1</v>
      </c>
      <c r="I26" s="39"/>
      <c r="J26" s="37">
        <v>19.02</v>
      </c>
      <c r="K26" s="39"/>
      <c r="L26" s="39"/>
      <c r="M26" s="39"/>
    </row>
    <row r="27" spans="2:13" s="20" customFormat="1" x14ac:dyDescent="0.25">
      <c r="B27" s="17" t="s">
        <v>26</v>
      </c>
      <c r="C27" s="18">
        <v>116</v>
      </c>
      <c r="D27" s="18">
        <v>29</v>
      </c>
      <c r="E27" s="18">
        <v>0</v>
      </c>
      <c r="F27" s="18">
        <v>0</v>
      </c>
      <c r="G27" s="106">
        <f t="shared" si="1"/>
        <v>29</v>
      </c>
      <c r="H27" s="18">
        <v>822.58</v>
      </c>
      <c r="I27" s="18">
        <v>0</v>
      </c>
      <c r="J27" s="18">
        <v>7.0910000000000002</v>
      </c>
      <c r="K27" s="18">
        <v>0</v>
      </c>
      <c r="L27" s="18">
        <v>0</v>
      </c>
      <c r="M27" s="18">
        <v>0</v>
      </c>
    </row>
    <row r="28" spans="2:13" s="20" customFormat="1" x14ac:dyDescent="0.25">
      <c r="B28" s="36" t="s">
        <v>27</v>
      </c>
      <c r="C28" s="37">
        <v>63</v>
      </c>
      <c r="D28" s="37">
        <v>11.5</v>
      </c>
      <c r="E28" s="37">
        <v>0</v>
      </c>
      <c r="F28" s="37">
        <v>0</v>
      </c>
      <c r="G28" s="37">
        <f t="shared" si="1"/>
        <v>11.5</v>
      </c>
      <c r="H28" s="38">
        <v>2172.77</v>
      </c>
      <c r="I28" s="37">
        <v>0</v>
      </c>
      <c r="J28" s="37">
        <v>34.488</v>
      </c>
      <c r="K28" s="37">
        <v>0</v>
      </c>
      <c r="L28" s="37">
        <v>0</v>
      </c>
      <c r="M28" s="37">
        <v>0</v>
      </c>
    </row>
    <row r="29" spans="2:13" s="20" customFormat="1" x14ac:dyDescent="0.25">
      <c r="B29" s="17" t="s">
        <v>28</v>
      </c>
      <c r="C29" s="18">
        <v>52</v>
      </c>
      <c r="D29" s="18">
        <v>13</v>
      </c>
      <c r="E29" s="18">
        <v>0</v>
      </c>
      <c r="F29" s="18">
        <v>0</v>
      </c>
      <c r="G29" s="106">
        <f t="shared" si="1"/>
        <v>13</v>
      </c>
      <c r="H29" s="19">
        <v>1737</v>
      </c>
      <c r="I29" s="18">
        <v>0</v>
      </c>
      <c r="J29" s="18">
        <v>33.404000000000003</v>
      </c>
      <c r="K29" s="18">
        <v>0</v>
      </c>
      <c r="L29" s="18">
        <v>0</v>
      </c>
      <c r="M29" s="18">
        <v>0</v>
      </c>
    </row>
    <row r="30" spans="2:13" s="20" customFormat="1" x14ac:dyDescent="0.25">
      <c r="B30" s="36" t="s">
        <v>30</v>
      </c>
      <c r="C30" s="38">
        <v>3868</v>
      </c>
      <c r="D30" s="37">
        <v>380</v>
      </c>
      <c r="E30" s="37">
        <v>0</v>
      </c>
      <c r="F30" s="37">
        <v>0</v>
      </c>
      <c r="G30" s="37">
        <f t="shared" si="1"/>
        <v>380</v>
      </c>
      <c r="H30" s="38">
        <v>53141</v>
      </c>
      <c r="I30" s="37">
        <v>0</v>
      </c>
      <c r="J30" s="37">
        <v>13.739000000000001</v>
      </c>
      <c r="K30" s="37">
        <v>0</v>
      </c>
      <c r="L30" s="37">
        <v>0</v>
      </c>
      <c r="M30" s="37">
        <v>0</v>
      </c>
    </row>
    <row r="31" spans="2:13" s="20" customFormat="1" x14ac:dyDescent="0.25">
      <c r="B31" s="17" t="s">
        <v>31</v>
      </c>
      <c r="C31" s="18">
        <v>12</v>
      </c>
      <c r="D31" s="18">
        <v>3.5</v>
      </c>
      <c r="E31" s="18">
        <v>0</v>
      </c>
      <c r="F31" s="18">
        <v>0</v>
      </c>
      <c r="G31" s="106">
        <f t="shared" si="1"/>
        <v>3.5</v>
      </c>
      <c r="H31" s="18">
        <v>82.48</v>
      </c>
      <c r="I31" s="18">
        <v>0</v>
      </c>
      <c r="J31" s="18">
        <v>6.8730000000000002</v>
      </c>
      <c r="K31" s="18">
        <v>0</v>
      </c>
      <c r="L31" s="18">
        <v>0</v>
      </c>
      <c r="M31" s="18">
        <v>0</v>
      </c>
    </row>
    <row r="32" spans="2:13" s="20" customFormat="1" x14ac:dyDescent="0.25">
      <c r="B32" s="36" t="s">
        <v>32</v>
      </c>
      <c r="C32" s="37">
        <v>17</v>
      </c>
      <c r="D32" s="39"/>
      <c r="E32" s="39"/>
      <c r="F32" s="39"/>
      <c r="G32" s="37">
        <f t="shared" si="1"/>
        <v>0</v>
      </c>
      <c r="H32" s="37">
        <v>20</v>
      </c>
      <c r="I32" s="39"/>
      <c r="J32" s="37">
        <v>1.1759999999999999</v>
      </c>
      <c r="K32" s="39"/>
      <c r="L32" s="39"/>
      <c r="M32" s="39"/>
    </row>
    <row r="33" spans="2:13" s="20" customFormat="1" x14ac:dyDescent="0.25">
      <c r="B33" s="17" t="s">
        <v>63</v>
      </c>
      <c r="C33" s="18">
        <v>252</v>
      </c>
      <c r="D33" s="18">
        <v>52</v>
      </c>
      <c r="E33" s="18">
        <v>0</v>
      </c>
      <c r="F33" s="18">
        <v>0</v>
      </c>
      <c r="G33" s="106">
        <f t="shared" si="1"/>
        <v>52</v>
      </c>
      <c r="H33" s="19">
        <v>1877.25</v>
      </c>
      <c r="I33" s="18">
        <v>0</v>
      </c>
      <c r="J33" s="18">
        <v>7.4489999999999998</v>
      </c>
      <c r="K33" s="18">
        <v>0</v>
      </c>
      <c r="L33" s="18">
        <v>0</v>
      </c>
      <c r="M33" s="18">
        <v>0</v>
      </c>
    </row>
    <row r="34" spans="2:13" s="20" customFormat="1" x14ac:dyDescent="0.25">
      <c r="B34" s="36" t="s">
        <v>34</v>
      </c>
      <c r="C34" s="37">
        <v>109</v>
      </c>
      <c r="D34" s="37">
        <v>22</v>
      </c>
      <c r="E34" s="37">
        <v>0</v>
      </c>
      <c r="F34" s="37">
        <v>0</v>
      </c>
      <c r="G34" s="37">
        <f t="shared" si="1"/>
        <v>22</v>
      </c>
      <c r="H34" s="38">
        <v>3719.53</v>
      </c>
      <c r="I34" s="37">
        <v>0</v>
      </c>
      <c r="J34" s="37">
        <v>34.124000000000002</v>
      </c>
      <c r="K34" s="37">
        <v>0</v>
      </c>
      <c r="L34" s="37">
        <v>0</v>
      </c>
      <c r="M34" s="37">
        <v>0</v>
      </c>
    </row>
    <row r="35" spans="2:13" s="20" customFormat="1" x14ac:dyDescent="0.25">
      <c r="B35" s="17" t="s">
        <v>35</v>
      </c>
      <c r="C35" s="18">
        <v>7</v>
      </c>
      <c r="D35" s="21"/>
      <c r="E35" s="21"/>
      <c r="F35" s="21"/>
      <c r="G35" s="106">
        <f t="shared" si="1"/>
        <v>0</v>
      </c>
      <c r="H35" s="18">
        <v>41.9</v>
      </c>
      <c r="I35" s="21"/>
      <c r="J35" s="18">
        <v>5.9859999999999998</v>
      </c>
      <c r="K35" s="21"/>
      <c r="L35" s="21"/>
      <c r="M35" s="21"/>
    </row>
    <row r="36" spans="2:13" s="20" customFormat="1" x14ac:dyDescent="0.25">
      <c r="B36" s="36" t="s">
        <v>36</v>
      </c>
      <c r="C36" s="37">
        <v>60</v>
      </c>
      <c r="D36" s="39"/>
      <c r="E36" s="39"/>
      <c r="F36" s="39"/>
      <c r="G36" s="37">
        <f t="shared" si="1"/>
        <v>0</v>
      </c>
      <c r="H36" s="38">
        <v>3300</v>
      </c>
      <c r="I36" s="39"/>
      <c r="J36" s="37">
        <v>55</v>
      </c>
      <c r="K36" s="39"/>
      <c r="L36" s="39"/>
      <c r="M36" s="39"/>
    </row>
    <row r="37" spans="2:13" s="20" customFormat="1" x14ac:dyDescent="0.25">
      <c r="B37" s="17" t="s">
        <v>37</v>
      </c>
      <c r="C37" s="19">
        <v>3924</v>
      </c>
      <c r="D37" s="18">
        <v>472</v>
      </c>
      <c r="E37" s="18">
        <v>0</v>
      </c>
      <c r="F37" s="18">
        <v>0</v>
      </c>
      <c r="G37" s="106">
        <f t="shared" si="1"/>
        <v>472</v>
      </c>
      <c r="H37" s="19">
        <v>15358.62</v>
      </c>
      <c r="I37" s="18">
        <v>0</v>
      </c>
      <c r="J37" s="18">
        <v>3.9140000000000001</v>
      </c>
      <c r="K37" s="18">
        <v>0</v>
      </c>
      <c r="L37" s="18">
        <v>0</v>
      </c>
      <c r="M37" s="18">
        <v>0</v>
      </c>
    </row>
    <row r="38" spans="2:13" s="20" customFormat="1" x14ac:dyDescent="0.25">
      <c r="B38" s="36" t="s">
        <v>60</v>
      </c>
      <c r="C38" s="37">
        <v>55</v>
      </c>
      <c r="D38" s="39"/>
      <c r="E38" s="39"/>
      <c r="F38" s="39"/>
      <c r="G38" s="37">
        <f t="shared" si="1"/>
        <v>0</v>
      </c>
      <c r="H38" s="38">
        <v>1769.15</v>
      </c>
      <c r="I38" s="39"/>
      <c r="J38" s="37">
        <v>32.165999999999997</v>
      </c>
      <c r="K38" s="39"/>
      <c r="L38" s="39"/>
      <c r="M38" s="39"/>
    </row>
    <row r="39" spans="2:13" s="20" customFormat="1" x14ac:dyDescent="0.25">
      <c r="B39" s="17" t="s">
        <v>40</v>
      </c>
      <c r="C39" s="18">
        <v>19</v>
      </c>
      <c r="D39" s="21"/>
      <c r="E39" s="21"/>
      <c r="F39" s="21"/>
      <c r="G39" s="106">
        <f t="shared" si="1"/>
        <v>0</v>
      </c>
      <c r="H39" s="18">
        <v>594.1</v>
      </c>
      <c r="I39" s="21"/>
      <c r="J39" s="18">
        <v>31.268000000000001</v>
      </c>
      <c r="K39" s="21"/>
      <c r="L39" s="21"/>
      <c r="M39" s="21"/>
    </row>
    <row r="40" spans="2:13" s="20" customFormat="1" x14ac:dyDescent="0.25">
      <c r="B40" s="36" t="s">
        <v>41</v>
      </c>
      <c r="C40" s="37">
        <v>4</v>
      </c>
      <c r="D40" s="39"/>
      <c r="E40" s="39"/>
      <c r="F40" s="39"/>
      <c r="G40" s="37">
        <f t="shared" si="1"/>
        <v>0</v>
      </c>
      <c r="H40" s="37">
        <v>30</v>
      </c>
      <c r="I40" s="39"/>
      <c r="J40" s="37">
        <v>7.5</v>
      </c>
      <c r="K40" s="39"/>
      <c r="L40" s="39"/>
      <c r="M40" s="39"/>
    </row>
    <row r="41" spans="2:13" s="20" customFormat="1" x14ac:dyDescent="0.25">
      <c r="B41" s="17" t="s">
        <v>42</v>
      </c>
      <c r="C41" s="18">
        <v>10</v>
      </c>
      <c r="D41" s="18">
        <v>5</v>
      </c>
      <c r="E41" s="18">
        <v>0</v>
      </c>
      <c r="F41" s="18">
        <v>0</v>
      </c>
      <c r="G41" s="106">
        <f t="shared" si="1"/>
        <v>5</v>
      </c>
      <c r="H41" s="18">
        <v>91</v>
      </c>
      <c r="I41" s="18">
        <v>0</v>
      </c>
      <c r="J41" s="18">
        <v>9.1</v>
      </c>
      <c r="K41" s="18">
        <v>0</v>
      </c>
      <c r="L41" s="18">
        <v>0</v>
      </c>
      <c r="M41" s="18">
        <v>0</v>
      </c>
    </row>
    <row r="42" spans="2:13" s="20" customFormat="1" x14ac:dyDescent="0.25">
      <c r="B42" s="36" t="s">
        <v>43</v>
      </c>
      <c r="C42" s="37">
        <v>175</v>
      </c>
      <c r="D42" s="39"/>
      <c r="E42" s="39"/>
      <c r="F42" s="39"/>
      <c r="G42" s="37">
        <f t="shared" si="1"/>
        <v>0</v>
      </c>
      <c r="H42" s="38">
        <v>6910</v>
      </c>
      <c r="I42" s="39"/>
      <c r="J42" s="37">
        <v>39.485999999999997</v>
      </c>
      <c r="K42" s="39"/>
      <c r="L42" s="39"/>
      <c r="M42" s="39"/>
    </row>
    <row r="43" spans="2:13" s="20" customFormat="1" x14ac:dyDescent="0.25">
      <c r="B43" s="17" t="s">
        <v>44</v>
      </c>
      <c r="C43" s="18">
        <v>5</v>
      </c>
      <c r="D43" s="21"/>
      <c r="E43" s="21"/>
      <c r="F43" s="21"/>
      <c r="G43" s="106">
        <f t="shared" si="1"/>
        <v>0</v>
      </c>
      <c r="H43" s="18">
        <v>90</v>
      </c>
      <c r="I43" s="21"/>
      <c r="J43" s="18">
        <v>18</v>
      </c>
      <c r="K43" s="21"/>
      <c r="L43" s="21"/>
      <c r="M43" s="21"/>
    </row>
    <row r="44" spans="2:13" s="20" customFormat="1" x14ac:dyDescent="0.25">
      <c r="B44" s="36" t="s">
        <v>45</v>
      </c>
      <c r="C44" s="38">
        <v>5615</v>
      </c>
      <c r="D44" s="39"/>
      <c r="E44" s="39"/>
      <c r="F44" s="39"/>
      <c r="G44" s="37">
        <f t="shared" si="1"/>
        <v>0</v>
      </c>
      <c r="H44" s="38">
        <v>20193</v>
      </c>
      <c r="I44" s="39"/>
      <c r="J44" s="37">
        <v>3.5960000000000001</v>
      </c>
      <c r="K44" s="39"/>
      <c r="L44" s="39"/>
      <c r="M44" s="39"/>
    </row>
    <row r="45" spans="2:13" s="20" customFormat="1" x14ac:dyDescent="0.25">
      <c r="B45" s="17" t="s">
        <v>47</v>
      </c>
      <c r="C45" s="18">
        <v>754</v>
      </c>
      <c r="D45" s="18">
        <v>55</v>
      </c>
      <c r="E45" s="18">
        <v>0</v>
      </c>
      <c r="F45" s="18">
        <v>0</v>
      </c>
      <c r="G45" s="37">
        <f t="shared" si="1"/>
        <v>55</v>
      </c>
      <c r="H45" s="19">
        <v>25554.2</v>
      </c>
      <c r="I45" s="18">
        <v>0</v>
      </c>
      <c r="J45" s="18">
        <v>33.892000000000003</v>
      </c>
      <c r="K45" s="18">
        <v>0</v>
      </c>
      <c r="L45" s="18">
        <v>0</v>
      </c>
      <c r="M45" s="18">
        <v>0</v>
      </c>
    </row>
    <row r="46" spans="2:13" s="20" customFormat="1" x14ac:dyDescent="0.25">
      <c r="B46" s="36" t="s">
        <v>48</v>
      </c>
      <c r="C46" s="37">
        <v>295</v>
      </c>
      <c r="D46" s="39"/>
      <c r="E46" s="39"/>
      <c r="F46" s="39"/>
      <c r="G46" s="106">
        <f t="shared" si="1"/>
        <v>0</v>
      </c>
      <c r="H46" s="38">
        <v>4552.95</v>
      </c>
      <c r="I46" s="39"/>
      <c r="J46" s="37">
        <v>15.433999999999999</v>
      </c>
      <c r="K46" s="39"/>
      <c r="L46" s="39"/>
      <c r="M46" s="39"/>
    </row>
    <row r="47" spans="2:13" s="20" customFormat="1" x14ac:dyDescent="0.25">
      <c r="B47" s="17" t="s">
        <v>50</v>
      </c>
      <c r="C47" s="18">
        <v>20</v>
      </c>
      <c r="D47" s="21"/>
      <c r="E47" s="21"/>
      <c r="F47" s="21"/>
      <c r="G47" s="37">
        <f t="shared" si="1"/>
        <v>0</v>
      </c>
      <c r="H47" s="18">
        <v>104</v>
      </c>
      <c r="I47" s="21"/>
      <c r="J47" s="18">
        <v>5.2</v>
      </c>
      <c r="K47" s="21"/>
      <c r="L47" s="21"/>
      <c r="M47" s="21"/>
    </row>
    <row r="48" spans="2:13" s="20" customFormat="1" x14ac:dyDescent="0.25">
      <c r="B48" s="36" t="s">
        <v>66</v>
      </c>
      <c r="C48" s="37">
        <v>10</v>
      </c>
      <c r="D48" s="39"/>
      <c r="E48" s="39"/>
      <c r="F48" s="39"/>
      <c r="G48" s="37">
        <f t="shared" si="1"/>
        <v>0</v>
      </c>
      <c r="H48" s="37">
        <v>260</v>
      </c>
      <c r="I48" s="39"/>
      <c r="J48" s="37">
        <v>26</v>
      </c>
      <c r="K48" s="39"/>
      <c r="L48" s="39"/>
      <c r="M48" s="39"/>
    </row>
    <row r="49" spans="2:13" s="20" customFormat="1" x14ac:dyDescent="0.25">
      <c r="B49" s="17" t="s">
        <v>51</v>
      </c>
      <c r="C49" s="18">
        <v>9</v>
      </c>
      <c r="D49" s="18">
        <v>2</v>
      </c>
      <c r="E49" s="18">
        <v>0</v>
      </c>
      <c r="F49" s="18">
        <v>0</v>
      </c>
      <c r="G49" s="106">
        <f t="shared" si="1"/>
        <v>2</v>
      </c>
      <c r="H49" s="18">
        <v>123.15</v>
      </c>
      <c r="I49" s="18">
        <v>0</v>
      </c>
      <c r="J49" s="18">
        <v>13.683</v>
      </c>
      <c r="K49" s="18">
        <v>0</v>
      </c>
      <c r="L49" s="18">
        <v>0</v>
      </c>
      <c r="M49" s="18">
        <v>0</v>
      </c>
    </row>
    <row r="50" spans="2:13" s="20" customFormat="1" x14ac:dyDescent="0.25">
      <c r="B50" s="110" t="s">
        <v>53</v>
      </c>
      <c r="C50" s="111">
        <v>18738</v>
      </c>
      <c r="D50" s="111">
        <v>2293</v>
      </c>
      <c r="E50" s="111">
        <v>0</v>
      </c>
      <c r="F50" s="112">
        <v>0</v>
      </c>
      <c r="G50" s="112">
        <f>SUM(G14:G49)</f>
        <v>2293</v>
      </c>
      <c r="H50" s="111">
        <v>224915.22</v>
      </c>
      <c r="I50" s="112">
        <v>0</v>
      </c>
      <c r="J50" s="112">
        <v>0</v>
      </c>
      <c r="K50" s="112">
        <v>0</v>
      </c>
      <c r="L50" s="112">
        <v>0</v>
      </c>
      <c r="M50" s="112">
        <v>0</v>
      </c>
    </row>
    <row r="51" spans="2:13" s="20" customFormat="1" x14ac:dyDescent="0.25">
      <c r="B51" s="46"/>
      <c r="C51" s="47"/>
      <c r="D51" s="47"/>
      <c r="E51" s="47"/>
      <c r="F51" s="48"/>
      <c r="G51" s="48"/>
      <c r="H51" s="47"/>
      <c r="I51" s="47"/>
      <c r="J51" s="48"/>
      <c r="K51" s="48"/>
      <c r="L51" s="48"/>
      <c r="M51" s="47"/>
    </row>
    <row r="52" spans="2:13" s="20" customFormat="1" x14ac:dyDescent="0.25">
      <c r="B52" s="264" t="s">
        <v>195</v>
      </c>
      <c r="C52" s="265"/>
      <c r="D52" s="265"/>
      <c r="E52" s="265"/>
      <c r="F52" s="265"/>
      <c r="G52" s="265"/>
      <c r="H52" s="265"/>
      <c r="I52" s="265"/>
      <c r="J52" s="265"/>
      <c r="K52" s="265"/>
      <c r="L52" s="265"/>
      <c r="M52" s="266"/>
    </row>
    <row r="53" spans="2:13" x14ac:dyDescent="0.25">
      <c r="B53" s="170"/>
      <c r="C53" s="40"/>
      <c r="D53" s="41"/>
      <c r="E53" s="41"/>
      <c r="F53" s="49"/>
      <c r="G53" s="49"/>
      <c r="H53" s="49"/>
      <c r="I53" s="49"/>
      <c r="J53" s="49"/>
      <c r="K53" s="49"/>
      <c r="L53" s="171">
        <v>42675</v>
      </c>
      <c r="M53" s="162"/>
    </row>
    <row r="54" spans="2:13" ht="45" x14ac:dyDescent="0.25">
      <c r="B54" s="109" t="s">
        <v>3</v>
      </c>
      <c r="C54" s="44" t="s">
        <v>188</v>
      </c>
      <c r="D54" s="44" t="s">
        <v>189</v>
      </c>
      <c r="E54" s="44" t="s">
        <v>196</v>
      </c>
      <c r="F54" s="109" t="s">
        <v>4</v>
      </c>
      <c r="G54" s="44" t="s">
        <v>121</v>
      </c>
      <c r="H54" s="44" t="s">
        <v>190</v>
      </c>
      <c r="I54" s="44" t="s">
        <v>191</v>
      </c>
      <c r="J54" s="44" t="s">
        <v>192</v>
      </c>
      <c r="K54" s="44" t="s">
        <v>193</v>
      </c>
      <c r="L54" s="109" t="s">
        <v>6</v>
      </c>
      <c r="M54" s="109" t="s">
        <v>7</v>
      </c>
    </row>
    <row r="55" spans="2:13" s="20" customFormat="1" x14ac:dyDescent="0.25">
      <c r="B55" s="36" t="s">
        <v>11</v>
      </c>
      <c r="C55" s="38">
        <v>1178</v>
      </c>
      <c r="D55" s="38">
        <v>2826</v>
      </c>
      <c r="E55" s="37">
        <v>0</v>
      </c>
      <c r="F55" s="37">
        <v>0</v>
      </c>
      <c r="G55" s="37">
        <f t="shared" ref="G55:G65" si="2">D55-E55-F55</f>
        <v>2826</v>
      </c>
      <c r="H55" s="38">
        <v>13577.74</v>
      </c>
      <c r="I55" s="37">
        <v>0</v>
      </c>
      <c r="J55" s="37">
        <v>11.526</v>
      </c>
      <c r="K55" s="37">
        <v>0</v>
      </c>
      <c r="L55" s="37">
        <v>0</v>
      </c>
      <c r="M55" s="37">
        <v>0</v>
      </c>
    </row>
    <row r="56" spans="2:13" s="20" customFormat="1" x14ac:dyDescent="0.25">
      <c r="B56" s="17" t="s">
        <v>57</v>
      </c>
      <c r="C56" s="19">
        <v>1500</v>
      </c>
      <c r="D56" s="21"/>
      <c r="E56" s="21"/>
      <c r="F56" s="21"/>
      <c r="G56" s="106">
        <f t="shared" si="2"/>
        <v>0</v>
      </c>
      <c r="H56" s="18">
        <v>772</v>
      </c>
      <c r="I56" s="21"/>
      <c r="J56" s="18">
        <v>0.51500000000000001</v>
      </c>
      <c r="K56" s="21"/>
      <c r="L56" s="21"/>
      <c r="M56" s="21"/>
    </row>
    <row r="57" spans="2:13" s="20" customFormat="1" x14ac:dyDescent="0.25">
      <c r="B57" s="36" t="s">
        <v>62</v>
      </c>
      <c r="C57" s="37">
        <v>233</v>
      </c>
      <c r="D57" s="37">
        <v>77</v>
      </c>
      <c r="E57" s="37">
        <v>0</v>
      </c>
      <c r="F57" s="37">
        <v>0</v>
      </c>
      <c r="G57" s="37">
        <f t="shared" si="2"/>
        <v>77</v>
      </c>
      <c r="H57" s="38">
        <v>3034.81</v>
      </c>
      <c r="I57" s="37">
        <v>0</v>
      </c>
      <c r="J57" s="37">
        <v>13.025</v>
      </c>
      <c r="K57" s="37">
        <v>0</v>
      </c>
      <c r="L57" s="37">
        <v>0</v>
      </c>
      <c r="M57" s="37">
        <v>0</v>
      </c>
    </row>
    <row r="58" spans="2:13" s="20" customFormat="1" x14ac:dyDescent="0.25">
      <c r="B58" s="17" t="s">
        <v>64</v>
      </c>
      <c r="C58" s="18">
        <v>174</v>
      </c>
      <c r="D58" s="18">
        <v>10</v>
      </c>
      <c r="E58" s="18">
        <v>0</v>
      </c>
      <c r="F58" s="18">
        <v>0</v>
      </c>
      <c r="G58" s="106">
        <f t="shared" si="2"/>
        <v>10</v>
      </c>
      <c r="H58" s="18">
        <v>135.63999999999999</v>
      </c>
      <c r="I58" s="18">
        <v>0</v>
      </c>
      <c r="J58" s="18">
        <v>0.78</v>
      </c>
      <c r="K58" s="18">
        <v>0</v>
      </c>
      <c r="L58" s="18">
        <v>0</v>
      </c>
      <c r="M58" s="18">
        <v>0</v>
      </c>
    </row>
    <row r="59" spans="2:13" s="20" customFormat="1" x14ac:dyDescent="0.25">
      <c r="B59" s="36" t="s">
        <v>30</v>
      </c>
      <c r="C59" s="37">
        <v>190</v>
      </c>
      <c r="D59" s="37">
        <v>740</v>
      </c>
      <c r="E59" s="37">
        <v>0</v>
      </c>
      <c r="F59" s="37">
        <v>0</v>
      </c>
      <c r="G59" s="37">
        <f t="shared" si="2"/>
        <v>740</v>
      </c>
      <c r="H59" s="38">
        <v>1681.3</v>
      </c>
      <c r="I59" s="37">
        <v>0</v>
      </c>
      <c r="J59" s="37">
        <v>8.8490000000000002</v>
      </c>
      <c r="K59" s="37">
        <v>0</v>
      </c>
      <c r="L59" s="37">
        <v>0</v>
      </c>
      <c r="M59" s="37">
        <v>0</v>
      </c>
    </row>
    <row r="60" spans="2:13" s="20" customFormat="1" x14ac:dyDescent="0.25">
      <c r="B60" s="17" t="s">
        <v>32</v>
      </c>
      <c r="C60" s="19">
        <v>2334</v>
      </c>
      <c r="D60" s="18">
        <v>500</v>
      </c>
      <c r="E60" s="18">
        <v>0</v>
      </c>
      <c r="F60" s="18">
        <v>0</v>
      </c>
      <c r="G60" s="106">
        <f t="shared" si="2"/>
        <v>500</v>
      </c>
      <c r="H60" s="19">
        <v>1556.22</v>
      </c>
      <c r="I60" s="18">
        <v>0</v>
      </c>
      <c r="J60" s="18">
        <v>0.66700000000000004</v>
      </c>
      <c r="K60" s="18">
        <v>0</v>
      </c>
      <c r="L60" s="18">
        <v>0</v>
      </c>
      <c r="M60" s="18">
        <v>0</v>
      </c>
    </row>
    <row r="61" spans="2:13" s="20" customFormat="1" x14ac:dyDescent="0.25">
      <c r="B61" s="36" t="s">
        <v>63</v>
      </c>
      <c r="C61" s="38">
        <v>4665</v>
      </c>
      <c r="D61" s="38">
        <v>1546</v>
      </c>
      <c r="E61" s="37">
        <v>0</v>
      </c>
      <c r="F61" s="37">
        <v>0</v>
      </c>
      <c r="G61" s="37">
        <f t="shared" si="2"/>
        <v>1546</v>
      </c>
      <c r="H61" s="38">
        <v>36244.699999999997</v>
      </c>
      <c r="I61" s="37">
        <v>0</v>
      </c>
      <c r="J61" s="37">
        <v>7.7690000000000001</v>
      </c>
      <c r="K61" s="37">
        <v>0</v>
      </c>
      <c r="L61" s="37">
        <v>0</v>
      </c>
      <c r="M61" s="37">
        <v>0</v>
      </c>
    </row>
    <row r="62" spans="2:13" s="20" customFormat="1" x14ac:dyDescent="0.25">
      <c r="B62" s="17" t="s">
        <v>65</v>
      </c>
      <c r="C62" s="18">
        <v>13</v>
      </c>
      <c r="D62" s="18">
        <v>13</v>
      </c>
      <c r="E62" s="18">
        <v>0</v>
      </c>
      <c r="F62" s="18">
        <v>0</v>
      </c>
      <c r="G62" s="106">
        <f t="shared" si="2"/>
        <v>13</v>
      </c>
      <c r="H62" s="18">
        <v>2.6</v>
      </c>
      <c r="I62" s="18">
        <v>0</v>
      </c>
      <c r="J62" s="18">
        <v>0.2</v>
      </c>
      <c r="K62" s="18">
        <v>0</v>
      </c>
      <c r="L62" s="18">
        <v>0</v>
      </c>
      <c r="M62" s="18">
        <v>0</v>
      </c>
    </row>
    <row r="63" spans="2:13" s="20" customFormat="1" x14ac:dyDescent="0.25">
      <c r="B63" s="36" t="s">
        <v>37</v>
      </c>
      <c r="C63" s="38">
        <v>11880</v>
      </c>
      <c r="D63" s="38">
        <v>6576</v>
      </c>
      <c r="E63" s="37">
        <v>0</v>
      </c>
      <c r="F63" s="37">
        <v>0</v>
      </c>
      <c r="G63" s="37">
        <f t="shared" si="2"/>
        <v>6576</v>
      </c>
      <c r="H63" s="38">
        <v>13636.19</v>
      </c>
      <c r="I63" s="37">
        <v>0</v>
      </c>
      <c r="J63" s="37">
        <v>1.1479999999999999</v>
      </c>
      <c r="K63" s="37">
        <v>0</v>
      </c>
      <c r="L63" s="37">
        <v>0</v>
      </c>
      <c r="M63" s="37">
        <v>0</v>
      </c>
    </row>
    <row r="64" spans="2:13" s="20" customFormat="1" x14ac:dyDescent="0.25">
      <c r="B64" s="17" t="s">
        <v>45</v>
      </c>
      <c r="C64" s="19">
        <v>28600</v>
      </c>
      <c r="D64" s="19">
        <v>1305</v>
      </c>
      <c r="E64" s="18">
        <v>0</v>
      </c>
      <c r="F64" s="18">
        <v>0</v>
      </c>
      <c r="G64" s="106">
        <f t="shared" si="2"/>
        <v>1305</v>
      </c>
      <c r="H64" s="19">
        <v>66573.5</v>
      </c>
      <c r="I64" s="18">
        <v>0</v>
      </c>
      <c r="J64" s="18">
        <v>2.3279999999999998</v>
      </c>
      <c r="K64" s="18">
        <v>0</v>
      </c>
      <c r="L64" s="18">
        <v>0</v>
      </c>
      <c r="M64" s="18">
        <v>0</v>
      </c>
    </row>
    <row r="65" spans="2:13" s="20" customFormat="1" x14ac:dyDescent="0.25">
      <c r="B65" s="36" t="s">
        <v>66</v>
      </c>
      <c r="C65" s="39"/>
      <c r="D65" s="37">
        <v>67</v>
      </c>
      <c r="E65" s="37">
        <v>0</v>
      </c>
      <c r="F65" s="37">
        <v>0</v>
      </c>
      <c r="G65" s="37">
        <f t="shared" si="2"/>
        <v>67</v>
      </c>
      <c r="H65" s="39"/>
      <c r="I65" s="37">
        <v>0</v>
      </c>
      <c r="J65" s="39"/>
      <c r="K65" s="37">
        <v>0</v>
      </c>
      <c r="L65" s="37">
        <v>0</v>
      </c>
      <c r="M65" s="37">
        <v>0</v>
      </c>
    </row>
    <row r="66" spans="2:13" x14ac:dyDescent="0.25">
      <c r="B66" s="110" t="s">
        <v>53</v>
      </c>
      <c r="C66" s="111">
        <v>50767</v>
      </c>
      <c r="D66" s="111">
        <v>13660</v>
      </c>
      <c r="E66" s="111">
        <v>0</v>
      </c>
      <c r="F66" s="112">
        <v>0</v>
      </c>
      <c r="G66" s="112">
        <f>SUM(G55:G65)</f>
        <v>13660</v>
      </c>
      <c r="H66" s="111">
        <v>137214.70000000001</v>
      </c>
      <c r="I66" s="112">
        <v>0</v>
      </c>
      <c r="J66" s="112">
        <v>0</v>
      </c>
      <c r="K66" s="112">
        <v>0</v>
      </c>
      <c r="L66" s="112">
        <v>0</v>
      </c>
      <c r="M66" s="112">
        <v>0</v>
      </c>
    </row>
  </sheetData>
  <mergeCells count="6">
    <mergeCell ref="B52:M52"/>
    <mergeCell ref="B3:M3"/>
    <mergeCell ref="B4:M4"/>
    <mergeCell ref="B5:M5"/>
    <mergeCell ref="B6:C6"/>
    <mergeCell ref="B11:M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9"/>
  <sheetViews>
    <sheetView workbookViewId="0">
      <selection activeCell="M18" sqref="M18"/>
    </sheetView>
  </sheetViews>
  <sheetFormatPr baseColWidth="10" defaultRowHeight="15" x14ac:dyDescent="0.25"/>
  <cols>
    <col min="2" max="2" width="13.42578125" customWidth="1"/>
    <col min="5" max="5" width="15" customWidth="1"/>
    <col min="6" max="6" width="19.5703125" customWidth="1"/>
  </cols>
  <sheetData>
    <row r="2" spans="2:6" ht="15.75" thickBot="1" x14ac:dyDescent="0.3"/>
    <row r="3" spans="2:6" x14ac:dyDescent="0.25">
      <c r="B3" s="195" t="s">
        <v>236</v>
      </c>
      <c r="C3" s="60"/>
      <c r="D3" s="60"/>
      <c r="E3" s="60"/>
      <c r="F3" s="196"/>
    </row>
    <row r="4" spans="2:6" x14ac:dyDescent="0.25">
      <c r="B4" s="197" t="s">
        <v>237</v>
      </c>
      <c r="C4" s="49"/>
      <c r="D4" s="49"/>
      <c r="E4" s="49"/>
      <c r="F4" s="198"/>
    </row>
    <row r="5" spans="2:6" x14ac:dyDescent="0.25">
      <c r="B5" s="199" t="s">
        <v>259</v>
      </c>
      <c r="C5" s="49"/>
      <c r="D5" s="49"/>
      <c r="E5" s="49"/>
      <c r="F5" s="198"/>
    </row>
    <row r="6" spans="2:6" ht="36" x14ac:dyDescent="0.25">
      <c r="B6" s="214" t="s">
        <v>238</v>
      </c>
      <c r="C6" s="212" t="s">
        <v>239</v>
      </c>
      <c r="D6" s="212" t="s">
        <v>240</v>
      </c>
      <c r="E6" s="212" t="s">
        <v>241</v>
      </c>
      <c r="F6" s="215" t="s">
        <v>258</v>
      </c>
    </row>
    <row r="7" spans="2:6" x14ac:dyDescent="0.25">
      <c r="B7" s="276" t="s">
        <v>242</v>
      </c>
      <c r="C7" s="277"/>
      <c r="D7" s="277"/>
      <c r="E7" s="213"/>
      <c r="F7" s="216"/>
    </row>
    <row r="8" spans="2:6" x14ac:dyDescent="0.25">
      <c r="B8" s="200" t="s">
        <v>243</v>
      </c>
      <c r="C8" s="35">
        <v>11377.082</v>
      </c>
      <c r="D8" s="35">
        <v>126906.962</v>
      </c>
      <c r="E8" s="35">
        <v>744518.15</v>
      </c>
      <c r="F8" s="201">
        <v>0</v>
      </c>
    </row>
    <row r="9" spans="2:6" x14ac:dyDescent="0.25">
      <c r="B9" s="202" t="s">
        <v>244</v>
      </c>
      <c r="C9" s="31">
        <v>312.32299999999998</v>
      </c>
      <c r="D9" s="32">
        <v>3248.3040000000001</v>
      </c>
      <c r="E9" s="32">
        <v>20875.84</v>
      </c>
      <c r="F9" s="203">
        <v>0</v>
      </c>
    </row>
    <row r="10" spans="2:6" x14ac:dyDescent="0.25">
      <c r="B10" s="217" t="s">
        <v>53</v>
      </c>
      <c r="C10" s="210">
        <v>11689.405000000001</v>
      </c>
      <c r="D10" s="210">
        <v>130155.266</v>
      </c>
      <c r="E10" s="210">
        <v>765393.99</v>
      </c>
      <c r="F10" s="218">
        <v>0</v>
      </c>
    </row>
    <row r="11" spans="2:6" x14ac:dyDescent="0.25">
      <c r="B11" s="276" t="s">
        <v>245</v>
      </c>
      <c r="C11" s="277"/>
      <c r="D11" s="277"/>
      <c r="E11" s="213"/>
      <c r="F11" s="216"/>
    </row>
    <row r="12" spans="2:6" x14ac:dyDescent="0.25">
      <c r="B12" s="200" t="s">
        <v>243</v>
      </c>
      <c r="C12" s="35">
        <v>9170.1389999999992</v>
      </c>
      <c r="D12" s="35">
        <v>94287.956999999995</v>
      </c>
      <c r="E12" s="34">
        <v>0</v>
      </c>
      <c r="F12" s="204">
        <v>6578426.2929999996</v>
      </c>
    </row>
    <row r="13" spans="2:6" x14ac:dyDescent="0.25">
      <c r="B13" s="202" t="s">
        <v>246</v>
      </c>
      <c r="C13" s="31">
        <v>566.49800000000005</v>
      </c>
      <c r="D13" s="32">
        <v>5447.1989999999996</v>
      </c>
      <c r="E13" s="31">
        <v>0</v>
      </c>
      <c r="F13" s="205">
        <v>252219.166</v>
      </c>
    </row>
    <row r="14" spans="2:6" x14ac:dyDescent="0.25">
      <c r="B14" s="200" t="s">
        <v>247</v>
      </c>
      <c r="C14" s="34">
        <v>210.35900000000001</v>
      </c>
      <c r="D14" s="35">
        <v>1943.5519999999999</v>
      </c>
      <c r="E14" s="34">
        <v>0</v>
      </c>
      <c r="F14" s="204">
        <v>159606.11199999999</v>
      </c>
    </row>
    <row r="15" spans="2:6" x14ac:dyDescent="0.25">
      <c r="B15" s="202" t="s">
        <v>244</v>
      </c>
      <c r="C15" s="31">
        <v>261.76900000000001</v>
      </c>
      <c r="D15" s="32">
        <v>2926.3040000000001</v>
      </c>
      <c r="E15" s="31">
        <v>0</v>
      </c>
      <c r="F15" s="205">
        <v>221337.42499999999</v>
      </c>
    </row>
    <row r="16" spans="2:6" x14ac:dyDescent="0.25">
      <c r="B16" s="200" t="s">
        <v>248</v>
      </c>
      <c r="C16" s="35">
        <v>6698.9679999999998</v>
      </c>
      <c r="D16" s="35">
        <v>76615.100999999995</v>
      </c>
      <c r="E16" s="34">
        <v>0</v>
      </c>
      <c r="F16" s="204">
        <v>2406017.753</v>
      </c>
    </row>
    <row r="17" spans="2:6" x14ac:dyDescent="0.25">
      <c r="B17" s="202" t="s">
        <v>249</v>
      </c>
      <c r="C17" s="31">
        <v>17.716999999999999</v>
      </c>
      <c r="D17" s="31">
        <v>75.902000000000001</v>
      </c>
      <c r="E17" s="31">
        <v>0</v>
      </c>
      <c r="F17" s="205">
        <v>3023.0050000000001</v>
      </c>
    </row>
    <row r="18" spans="2:6" x14ac:dyDescent="0.25">
      <c r="B18" s="200" t="s">
        <v>250</v>
      </c>
      <c r="C18" s="34">
        <v>0.17299999999999999</v>
      </c>
      <c r="D18" s="34">
        <v>1.984</v>
      </c>
      <c r="E18" s="34">
        <v>0</v>
      </c>
      <c r="F18" s="201">
        <v>72.105999999999995</v>
      </c>
    </row>
    <row r="19" spans="2:6" x14ac:dyDescent="0.25">
      <c r="B19" s="217" t="s">
        <v>53</v>
      </c>
      <c r="C19" s="210">
        <v>16925.623</v>
      </c>
      <c r="D19" s="210">
        <v>181297.99900000001</v>
      </c>
      <c r="E19" s="211">
        <v>0</v>
      </c>
      <c r="F19" s="219">
        <v>9620701.8599999994</v>
      </c>
    </row>
    <row r="20" spans="2:6" ht="15" customHeight="1" x14ac:dyDescent="0.25">
      <c r="B20" s="276" t="s">
        <v>251</v>
      </c>
      <c r="C20" s="277"/>
      <c r="D20" s="277"/>
      <c r="E20" s="213"/>
      <c r="F20" s="216"/>
    </row>
    <row r="21" spans="2:6" x14ac:dyDescent="0.25">
      <c r="B21" s="200" t="s">
        <v>252</v>
      </c>
      <c r="C21" s="34">
        <v>223.696</v>
      </c>
      <c r="D21" s="35">
        <v>2375.9110000000001</v>
      </c>
      <c r="E21" s="35">
        <v>54710.408000000003</v>
      </c>
      <c r="F21" s="201">
        <v>0</v>
      </c>
    </row>
    <row r="22" spans="2:6" x14ac:dyDescent="0.25">
      <c r="B22" s="202" t="s">
        <v>253</v>
      </c>
      <c r="C22" s="31">
        <v>150.74299999999999</v>
      </c>
      <c r="D22" s="31">
        <v>993.70399999999995</v>
      </c>
      <c r="E22" s="32">
        <v>45252.521999999997</v>
      </c>
      <c r="F22" s="203">
        <v>0</v>
      </c>
    </row>
    <row r="23" spans="2:6" x14ac:dyDescent="0.25">
      <c r="B23" s="200" t="s">
        <v>254</v>
      </c>
      <c r="C23" s="34">
        <v>3.82</v>
      </c>
      <c r="D23" s="34">
        <v>251.76</v>
      </c>
      <c r="E23" s="35">
        <v>22609.534</v>
      </c>
      <c r="F23" s="203"/>
    </row>
    <row r="24" spans="2:6" x14ac:dyDescent="0.25">
      <c r="B24" s="202" t="s">
        <v>255</v>
      </c>
      <c r="C24" s="31">
        <v>12.795</v>
      </c>
      <c r="D24" s="31">
        <v>407.25900000000001</v>
      </c>
      <c r="E24" s="32">
        <v>3398.2779999999998</v>
      </c>
      <c r="F24" s="201">
        <v>0</v>
      </c>
    </row>
    <row r="25" spans="2:6" x14ac:dyDescent="0.25">
      <c r="B25" s="217" t="s">
        <v>53</v>
      </c>
      <c r="C25" s="211">
        <v>0</v>
      </c>
      <c r="D25" s="211">
        <v>0</v>
      </c>
      <c r="E25" s="210">
        <v>125970.742</v>
      </c>
      <c r="F25" s="218">
        <v>0</v>
      </c>
    </row>
    <row r="26" spans="2:6" x14ac:dyDescent="0.25">
      <c r="B26" s="206" t="s">
        <v>53</v>
      </c>
      <c r="C26" s="150">
        <v>0</v>
      </c>
      <c r="D26" s="150">
        <v>0</v>
      </c>
      <c r="E26" s="150">
        <v>0</v>
      </c>
      <c r="F26" s="207">
        <v>0</v>
      </c>
    </row>
    <row r="27" spans="2:6" ht="19.5" thickBot="1" x14ac:dyDescent="0.3">
      <c r="B27" s="278"/>
      <c r="C27" s="279"/>
      <c r="D27" s="279"/>
      <c r="E27" s="208" t="s">
        <v>256</v>
      </c>
      <c r="F27" s="209">
        <f>E10+F19+E25</f>
        <v>10512066.592</v>
      </c>
    </row>
    <row r="28" spans="2:6" x14ac:dyDescent="0.25">
      <c r="B28" s="102" t="s">
        <v>257</v>
      </c>
    </row>
    <row r="29" spans="2:6" x14ac:dyDescent="0.25">
      <c r="B29" s="103" t="s">
        <v>141</v>
      </c>
    </row>
  </sheetData>
  <mergeCells count="4">
    <mergeCell ref="B7:D7"/>
    <mergeCell ref="B11:D11"/>
    <mergeCell ref="B20:D20"/>
    <mergeCell ref="B27:D2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"/>
  <sheetViews>
    <sheetView workbookViewId="0">
      <selection activeCell="M16" sqref="M16"/>
    </sheetView>
  </sheetViews>
  <sheetFormatPr baseColWidth="10" defaultRowHeight="15" x14ac:dyDescent="0.25"/>
  <sheetData>
    <row r="20" ht="1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Resumen 2016 2017</vt:lpstr>
      <vt:lpstr> AVANCE PV_2016</vt:lpstr>
      <vt:lpstr>Sup Siniestrada PV avance 2016</vt:lpstr>
      <vt:lpstr>Perennes 2016 2017 AVANCE</vt:lpstr>
      <vt:lpstr>O.I. AVANCE 2016 2017</vt:lpstr>
      <vt:lpstr>Avance Pecuario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</dc:creator>
  <cp:lastModifiedBy>Sonia</cp:lastModifiedBy>
  <dcterms:created xsi:type="dcterms:W3CDTF">2016-12-02T17:32:09Z</dcterms:created>
  <dcterms:modified xsi:type="dcterms:W3CDTF">2017-02-14T19:15:42Z</dcterms:modified>
</cp:coreProperties>
</file>