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6\Reportes_Agricolas_yPecuarios\"/>
    </mc:Choice>
  </mc:AlternateContent>
  <bookViews>
    <workbookView xWindow="0" yWindow="240" windowWidth="20490" windowHeight="7515" tabRatio="856"/>
  </bookViews>
  <sheets>
    <sheet name="Resumen 2016 2017" sheetId="9" r:id="rId1"/>
    <sheet name="PV Avance 2016 AGOSTO" sheetId="5" r:id="rId2"/>
    <sheet name="PERENNES 2016 AGOSTO" sheetId="10" r:id="rId3"/>
    <sheet name="OI 2016 2017" sheetId="11" r:id="rId4"/>
    <sheet name="Avance Pecuario" sheetId="12" r:id="rId5"/>
    <sheet name="Hoja1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1" l="1"/>
  <c r="L7" i="11"/>
  <c r="K7" i="11"/>
  <c r="J7" i="11"/>
  <c r="I7" i="11"/>
  <c r="H7" i="11"/>
  <c r="G7" i="11"/>
  <c r="F7" i="11"/>
  <c r="E7" i="11"/>
  <c r="D7" i="11"/>
  <c r="C7" i="11"/>
  <c r="N16" i="10"/>
  <c r="N7" i="10" s="1"/>
  <c r="K16" i="10"/>
  <c r="J16" i="10"/>
  <c r="I16" i="10"/>
  <c r="I7" i="10" s="1"/>
  <c r="H16" i="10"/>
  <c r="H7" i="10" s="1"/>
  <c r="G16" i="10"/>
  <c r="F16" i="10"/>
  <c r="E16" i="10"/>
  <c r="E7" i="10" s="1"/>
  <c r="D16" i="10"/>
  <c r="D7" i="10" s="1"/>
  <c r="C16" i="10"/>
  <c r="M7" i="10"/>
  <c r="L7" i="10"/>
  <c r="K7" i="10"/>
  <c r="J7" i="10"/>
  <c r="G7" i="10"/>
  <c r="F7" i="10"/>
  <c r="C7" i="10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77" i="5" s="1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58" i="5" s="1"/>
  <c r="G13" i="5"/>
  <c r="G12" i="5"/>
  <c r="G11" i="5"/>
  <c r="J11" i="9"/>
  <c r="I11" i="9"/>
  <c r="H11" i="9"/>
  <c r="F11" i="9"/>
  <c r="E11" i="9"/>
  <c r="D11" i="9"/>
  <c r="G10" i="9"/>
  <c r="G9" i="9"/>
  <c r="G8" i="9"/>
  <c r="G11" i="9" l="1"/>
  <c r="D7" i="5" l="1"/>
  <c r="E7" i="5"/>
  <c r="F7" i="5"/>
  <c r="G7" i="5"/>
  <c r="H7" i="5"/>
  <c r="I7" i="5"/>
  <c r="J7" i="5"/>
  <c r="K7" i="5"/>
  <c r="L7" i="5"/>
  <c r="M7" i="5"/>
  <c r="C7" i="5"/>
</calcChain>
</file>

<file path=xl/sharedStrings.xml><?xml version="1.0" encoding="utf-8"?>
<sst xmlns="http://schemas.openxmlformats.org/spreadsheetml/2006/main" count="296" uniqueCount="181">
  <si>
    <t>Año agrícola</t>
  </si>
  <si>
    <t>Mes</t>
  </si>
  <si>
    <t>Cultivo</t>
  </si>
  <si>
    <t>Superficie siniestrada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</si>
  <si>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</si>
  <si>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</si>
  <si>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</si>
  <si>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</si>
  <si>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</si>
  <si>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</si>
  <si>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Avena grano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</si>
  <si>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</si>
  <si>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</si>
  <si>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</si>
  <si>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</si>
  <si>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</si>
  <si>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</si>
  <si>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</si>
  <si>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</si>
  <si>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</si>
  <si>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</si>
  <si>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</si>
  <si>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</si>
  <si>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</si>
  <si>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</si>
  <si>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</si>
  <si>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</si>
  <si>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</si>
  <si>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</si>
  <si>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</si>
  <si>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</si>
  <si>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</si>
  <si>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</si>
  <si>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</si>
  <si>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</si>
  <si>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</si>
  <si>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</si>
  <si>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</si>
  <si>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</si>
  <si>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</si>
  <si>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</si>
  <si>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</si>
  <si>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</si>
  <si>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</si>
  <si>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</si>
  <si>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</si>
  <si>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</si>
  <si>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</si>
  <si>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</si>
  <si>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</si>
  <si>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</si>
  <si>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</si>
  <si>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</si>
  <si>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</si>
  <si>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</si>
  <si>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Calabaza semilla o chihua</t>
  </si>
  <si>
    <t>Mijo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</si>
  <si>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</si>
  <si>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</si>
  <si>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</si>
  <si>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</si>
  <si>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</si>
  <si>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</si>
  <si>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</si>
  <si>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</si>
  <si>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</si>
  <si>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</si>
  <si>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</si>
  <si>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</si>
  <si>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</si>
  <si>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</si>
  <si>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</si>
  <si>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</si>
  <si>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</si>
  <si>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CONSOLIDADO CULTIVOS O.I. 2015 / 2016</t>
  </si>
  <si>
    <t>Superficie a Cosechar</t>
  </si>
  <si>
    <t>Superficie plantada nueva (ha)</t>
  </si>
  <si>
    <t>Superficie plantada en desarrollo (ha)</t>
  </si>
  <si>
    <t>Superficie plantada en producción (ha)</t>
  </si>
  <si>
    <t>Superficie plantada total (ha)</t>
  </si>
  <si>
    <t>Producción estimada (ton)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</si>
  <si>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</si>
  <si>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</si>
  <si>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</si>
  <si>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</si>
  <si>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</si>
  <si>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</si>
  <si>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</si>
  <si>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</si>
  <si>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</si>
  <si>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</si>
  <si>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</si>
  <si>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</si>
  <si>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</si>
  <si>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</si>
  <si>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</si>
  <si>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</si>
  <si>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</si>
  <si>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</si>
  <si>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</si>
  <si>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</si>
  <si>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</si>
  <si>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</si>
  <si>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</si>
  <si>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</si>
  <si>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</si>
  <si>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</si>
  <si>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</si>
  <si>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</si>
  <si>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</si>
  <si>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Caña de azucar Riego</t>
  </si>
  <si>
    <t>Café cereza Temporal</t>
  </si>
  <si>
    <t>Caña de azucar Temporal</t>
  </si>
  <si>
    <t>Alfalfa verde Riego</t>
  </si>
  <si>
    <t>CONSOLIDADO CULTIVOS PERENNES</t>
  </si>
  <si>
    <t>GRAN TOTAL</t>
  </si>
  <si>
    <t>SUPERFICIE PROGRAMADA A SEMBRAR (HA)</t>
  </si>
  <si>
    <t>CONSOLIDADO CULTIVOS P.V. 2016</t>
  </si>
  <si>
    <t>SUPERFICIE SEMBRADA (ha)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</si>
  <si>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</si>
  <si>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</si>
  <si>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</si>
  <si>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</si>
  <si>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</si>
  <si>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</si>
  <si>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</si>
  <si>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PRODUCCIÓN PROGRAMADA (TON)</t>
  </si>
  <si>
    <t>VALOR PRODUCCIÓN (MILES $)</t>
  </si>
  <si>
    <t>COMENTARIOS</t>
  </si>
  <si>
    <t>Los datos reportados corresponden a cultivos Perennes año 2016. En cuanto a cultivos Perennes Especiales  (caña de azucar, café, alfalfa) 2016/2017, estos datos se iran considerando una vez que inicie este periodo.</t>
  </si>
  <si>
    <t>O.I. 2016 / 2017</t>
  </si>
  <si>
    <t xml:space="preserve">Una vez que inicie el ciclo (2016/2017) correspondiente, se  iran considerando datos de avance. </t>
  </si>
  <si>
    <t>Resumen: Riego + Temporal (R+T)</t>
  </si>
  <si>
    <t>Fuente: Red Agropecuaria Web / SAGARPA/ SIAP</t>
  </si>
  <si>
    <t>* Perennes / Superficie plantada total (196,285), y superficie en producción (193,928 Ha.)</t>
  </si>
  <si>
    <t>AVANCE PERENNES  CULTIVOS ESPECIALES 2016 / 2017</t>
  </si>
  <si>
    <t>AVANCE DE SIEMBRAS Y COSECHAS PERENNES 2016 / 2017</t>
  </si>
  <si>
    <t>AVANCE DE SIEMBRAS Y COSECHAS PERENNES RIEGO 2016</t>
  </si>
  <si>
    <t>AVANCE DE SIEMBRAS Y COSECHAS PERENNES TEMPORAL 2016</t>
  </si>
  <si>
    <t/>
  </si>
  <si>
    <t xml:space="preserve">"En relacion a estos cultivos  en cuanto inicie el ciclo respectivo, se considerarara  datos de avance agricola" </t>
  </si>
  <si>
    <t>Superficie a  cosechar (HA)</t>
  </si>
  <si>
    <t>Superficie cosechada  (ha)</t>
  </si>
  <si>
    <t>Superficie cosechada (ha)</t>
  </si>
  <si>
    <t>Producción obtenida  (ton)</t>
  </si>
  <si>
    <t>Rendimiento obtenido  (ton)</t>
  </si>
  <si>
    <t>P.V. 2016</t>
  </si>
  <si>
    <t>REPORTE AL MES DE AGOSTO 2016</t>
  </si>
  <si>
    <t>*AVANCE DE SIEMBRAS Y COSECHAS CICLO O.I. 2016/2017</t>
  </si>
  <si>
    <t>Producción  programada (ton)</t>
  </si>
  <si>
    <t>Rendimiento programado (ton/ha)</t>
  </si>
  <si>
    <t xml:space="preserve">*Nota: Una vez que inicien el ciclo correspondientes a este periodo, se  iran considerando datos de avance. 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</si>
  <si>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</si>
  <si>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</si>
  <si>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</si>
  <si>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</si>
  <si>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</si>
  <si>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</si>
  <si>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</si>
  <si>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</si>
  <si>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</si>
  <si>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</si>
  <si>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</si>
  <si>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</si>
  <si>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</si>
  <si>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</si>
  <si>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</si>
  <si>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</si>
  <si>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</si>
  <si>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</si>
  <si>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r>
      <t xml:space="preserve">Para el ciclo P.V.  2016, la superficie  programada a sembrar (R+T) es de   480,967 Ha., al mes de  agosto se  reportan </t>
    </r>
    <r>
      <rPr>
        <b/>
        <sz val="10"/>
        <rFont val="Trebuchet MS"/>
        <family val="2"/>
      </rPr>
      <t xml:space="preserve"> 335,217 Ha. sembradas,</t>
    </r>
    <r>
      <rPr>
        <sz val="10"/>
        <rFont val="Trebuchet MS"/>
        <family val="2"/>
      </rPr>
      <t xml:space="preserve"> de las cuales 51,057 Ha.  corresponden a la modalidad de riego con un 93% de avance de siembra y 284,160 Ha de temporal representando un 67% de avance de siembra.                    En relación a superfice cosechada corresponde a cultivos de Jitomate, Chiles,  calabacita, cebolla,  rabano entre otros (modalidad riego).  En lo referente a superficie siniestrada 360 Ha.,  corresponde a la modalidad de riego y en su mayoria al cultivo de chile (Moctezuma,Venado).</t>
    </r>
  </si>
  <si>
    <t>Valor Total</t>
  </si>
  <si>
    <t>Datos preliminares</t>
  </si>
  <si>
    <t>MES DE AGOSTO ( ACUMULADO)</t>
  </si>
  <si>
    <t>Producción en el mes (ton)</t>
  </si>
  <si>
    <t>Superficie sembrada  (ha)</t>
  </si>
  <si>
    <t>Superficie  programada  a sembrar (ha)</t>
  </si>
  <si>
    <t xml:space="preserve">                             SAN LUIS POTOSI</t>
  </si>
  <si>
    <t xml:space="preserve">                AVANCE DE LA PRODUCCION PECUARIA 2016</t>
  </si>
  <si>
    <t>PRODUCCIÓN OBTENIDA (TON)</t>
  </si>
  <si>
    <t>*PERENNES 2016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</si>
</sst>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color theme="1" tint="4.9989318521683403E-2"/>
      <name val="Trebuchet MS"/>
      <family val="2"/>
    </font>
    <font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sz val="8"/>
      <color rgb="FF333333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9"/>
      <color theme="1"/>
      <name val="Trebuchet MS"/>
      <family val="2"/>
    </font>
    <font>
      <b/>
      <sz val="8"/>
      <color rgb="FF333333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17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right" vertical="top" wrapText="1"/>
    </xf>
    <xf numFmtId="0" fontId="0" fillId="6" borderId="2" xfId="0" applyFill="1" applyBorder="1"/>
    <xf numFmtId="0" fontId="0" fillId="7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2" xfId="0" applyFill="1" applyBorder="1"/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0" fillId="0" borderId="2" xfId="0" applyBorder="1"/>
    <xf numFmtId="3" fontId="2" fillId="5" borderId="4" xfId="0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0" fontId="16" fillId="0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17" fontId="14" fillId="0" borderId="0" xfId="1" applyNumberFormat="1" applyFont="1" applyBorder="1" applyAlignment="1">
      <alignment horizontal="left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8" fillId="0" borderId="5" xfId="0" applyFont="1" applyBorder="1" applyAlignment="1"/>
    <xf numFmtId="0" fontId="19" fillId="0" borderId="5" xfId="0" applyFont="1" applyBorder="1"/>
    <xf numFmtId="0" fontId="19" fillId="0" borderId="6" xfId="0" applyFont="1" applyBorder="1"/>
    <xf numFmtId="0" fontId="0" fillId="0" borderId="8" xfId="0" applyBorder="1"/>
    <xf numFmtId="0" fontId="1" fillId="0" borderId="0" xfId="0" applyFont="1" applyBorder="1" applyAlignment="1"/>
    <xf numFmtId="0" fontId="20" fillId="0" borderId="0" xfId="0" applyFont="1" applyBorder="1" applyAlignment="1"/>
    <xf numFmtId="0" fontId="19" fillId="0" borderId="0" xfId="0" applyFont="1" applyBorder="1"/>
    <xf numFmtId="0" fontId="19" fillId="0" borderId="9" xfId="0" applyFont="1" applyBorder="1"/>
    <xf numFmtId="0" fontId="21" fillId="0" borderId="0" xfId="0" applyFont="1" applyBorder="1"/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Border="1"/>
    <xf numFmtId="17" fontId="26" fillId="0" borderId="0" xfId="0" applyNumberFormat="1" applyFont="1" applyFill="1" applyBorder="1" applyAlignment="1">
      <alignment horizontal="center" vertical="center"/>
    </xf>
    <xf numFmtId="0" fontId="24" fillId="0" borderId="9" xfId="0" applyFont="1" applyBorder="1"/>
    <xf numFmtId="0" fontId="20" fillId="0" borderId="11" xfId="0" applyFont="1" applyBorder="1"/>
    <xf numFmtId="0" fontId="0" fillId="0" borderId="12" xfId="0" applyBorder="1"/>
    <xf numFmtId="0" fontId="19" fillId="0" borderId="12" xfId="0" applyFont="1" applyBorder="1"/>
    <xf numFmtId="0" fontId="19" fillId="0" borderId="13" xfId="0" applyFont="1" applyBorder="1"/>
    <xf numFmtId="0" fontId="27" fillId="9" borderId="14" xfId="1" applyFont="1" applyFill="1" applyBorder="1" applyAlignment="1">
      <alignment horizontal="center" vertical="center" wrapText="1"/>
    </xf>
    <xf numFmtId="0" fontId="27" fillId="9" borderId="15" xfId="1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17" xfId="0" applyFont="1" applyFill="1" applyBorder="1" applyAlignment="1">
      <alignment horizontal="center" wrapText="1"/>
    </xf>
    <xf numFmtId="165" fontId="26" fillId="8" borderId="18" xfId="2" applyNumberFormat="1" applyFont="1" applyFill="1" applyBorder="1" applyAlignment="1">
      <alignment horizontal="center" wrapText="1"/>
    </xf>
    <xf numFmtId="166" fontId="26" fillId="8" borderId="2" xfId="0" applyNumberFormat="1" applyFont="1" applyFill="1" applyBorder="1" applyAlignment="1">
      <alignment horizontal="center" wrapText="1"/>
    </xf>
    <xf numFmtId="165" fontId="26" fillId="8" borderId="2" xfId="0" applyNumberFormat="1" applyFont="1" applyFill="1" applyBorder="1" applyAlignment="1">
      <alignment horizontal="center" wrapText="1"/>
    </xf>
    <xf numFmtId="3" fontId="26" fillId="8" borderId="2" xfId="0" applyNumberFormat="1" applyFont="1" applyFill="1" applyBorder="1" applyAlignment="1">
      <alignment horizontal="center" wrapText="1"/>
    </xf>
    <xf numFmtId="0" fontId="28" fillId="8" borderId="19" xfId="0" applyFont="1" applyFill="1" applyBorder="1" applyAlignment="1">
      <alignment horizontal="justify" wrapText="1"/>
    </xf>
    <xf numFmtId="3" fontId="26" fillId="0" borderId="18" xfId="0" applyNumberFormat="1" applyFont="1" applyFill="1" applyBorder="1" applyAlignment="1">
      <alignment horizontal="center" wrapText="1"/>
    </xf>
    <xf numFmtId="3" fontId="26" fillId="0" borderId="2" xfId="0" applyNumberFormat="1" applyFont="1" applyFill="1" applyBorder="1" applyAlignment="1">
      <alignment horizontal="center" wrapText="1"/>
    </xf>
    <xf numFmtId="165" fontId="26" fillId="0" borderId="2" xfId="2" applyNumberFormat="1" applyFont="1" applyFill="1" applyBorder="1" applyAlignment="1">
      <alignment horizontal="right" wrapText="1"/>
    </xf>
    <xf numFmtId="3" fontId="26" fillId="0" borderId="2" xfId="0" applyNumberFormat="1" applyFont="1" applyFill="1" applyBorder="1" applyAlignment="1">
      <alignment horizontal="right" wrapText="1"/>
    </xf>
    <xf numFmtId="165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0" fontId="26" fillId="0" borderId="17" xfId="0" applyFont="1" applyFill="1" applyBorder="1" applyAlignment="1">
      <alignment horizontal="center"/>
    </xf>
    <xf numFmtId="3" fontId="26" fillId="0" borderId="18" xfId="0" applyNumberFormat="1" applyFont="1" applyFill="1" applyBorder="1" applyAlignment="1">
      <alignment horizontal="center"/>
    </xf>
    <xf numFmtId="166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horizontal="center"/>
    </xf>
    <xf numFmtId="0" fontId="29" fillId="8" borderId="19" xfId="0" applyFont="1" applyFill="1" applyBorder="1" applyAlignment="1">
      <alignment horizontal="justify"/>
    </xf>
    <xf numFmtId="0" fontId="26" fillId="9" borderId="3" xfId="0" applyFont="1" applyFill="1" applyBorder="1" applyAlignment="1">
      <alignment horizontal="center"/>
    </xf>
    <xf numFmtId="0" fontId="26" fillId="9" borderId="4" xfId="0" applyFont="1" applyFill="1" applyBorder="1" applyAlignment="1">
      <alignment horizontal="center"/>
    </xf>
    <xf numFmtId="3" fontId="26" fillId="9" borderId="4" xfId="0" applyNumberFormat="1" applyFont="1" applyFill="1" applyBorder="1" applyAlignment="1">
      <alignment horizontal="center"/>
    </xf>
    <xf numFmtId="0" fontId="26" fillId="9" borderId="13" xfId="0" applyFont="1" applyFill="1" applyBorder="1" applyAlignment="1">
      <alignment horizontal="justify" wrapText="1"/>
    </xf>
    <xf numFmtId="0" fontId="1" fillId="0" borderId="0" xfId="0" applyFont="1"/>
    <xf numFmtId="0" fontId="30" fillId="0" borderId="0" xfId="0" applyFont="1"/>
    <xf numFmtId="0" fontId="31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32" fillId="4" borderId="2" xfId="0" applyFont="1" applyFill="1" applyBorder="1" applyAlignment="1">
      <alignment horizontal="left" vertical="top" wrapText="1"/>
    </xf>
    <xf numFmtId="4" fontId="32" fillId="4" borderId="2" xfId="0" applyNumberFormat="1" applyFont="1" applyFill="1" applyBorder="1" applyAlignment="1">
      <alignment horizontal="right" vertical="top" wrapText="1"/>
    </xf>
    <xf numFmtId="0" fontId="32" fillId="4" borderId="2" xfId="0" applyFont="1" applyFill="1" applyBorder="1" applyAlignment="1">
      <alignment horizontal="right" vertical="top" wrapText="1"/>
    </xf>
    <xf numFmtId="43" fontId="32" fillId="4" borderId="2" xfId="2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17" fontId="2" fillId="0" borderId="9" xfId="1" applyNumberFormat="1" applyFont="1" applyBorder="1" applyAlignment="1">
      <alignment horizontal="left" wrapText="1"/>
    </xf>
    <xf numFmtId="0" fontId="12" fillId="4" borderId="19" xfId="1" applyFont="1" applyFill="1" applyBorder="1" applyAlignment="1">
      <alignment horizontal="center" vertical="center" wrapText="1"/>
    </xf>
    <xf numFmtId="4" fontId="2" fillId="5" borderId="2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9" xfId="0" applyFill="1" applyBorder="1"/>
    <xf numFmtId="0" fontId="13" fillId="0" borderId="3" xfId="0" applyFont="1" applyFill="1" applyBorder="1" applyAlignment="1">
      <alignment vertical="center"/>
    </xf>
    <xf numFmtId="3" fontId="1" fillId="0" borderId="4" xfId="0" applyNumberFormat="1" applyFont="1" applyBorder="1"/>
    <xf numFmtId="4" fontId="1" fillId="0" borderId="4" xfId="0" applyNumberFormat="1" applyFont="1" applyBorder="1"/>
    <xf numFmtId="4" fontId="1" fillId="0" borderId="20" xfId="0" applyNumberFormat="1" applyFont="1" applyBorder="1"/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17" fontId="2" fillId="0" borderId="7" xfId="1" applyNumberFormat="1" applyFont="1" applyBorder="1" applyAlignment="1">
      <alignment horizontal="center" wrapText="1"/>
    </xf>
    <xf numFmtId="3" fontId="5" fillId="4" borderId="2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6" fillId="2" borderId="2" xfId="0" applyFont="1" applyFill="1" applyBorder="1" applyAlignment="1">
      <alignment horizontal="left" vertical="top" wrapText="1"/>
    </xf>
    <xf numFmtId="4" fontId="0" fillId="0" borderId="22" xfId="0" applyNumberFormat="1" applyBorder="1"/>
    <xf numFmtId="0" fontId="0" fillId="0" borderId="22" xfId="0" applyBorder="1"/>
    <xf numFmtId="0" fontId="2" fillId="0" borderId="23" xfId="1" applyFont="1" applyBorder="1" applyAlignment="1">
      <alignment wrapText="1"/>
    </xf>
    <xf numFmtId="0" fontId="0" fillId="0" borderId="24" xfId="0" applyBorder="1"/>
    <xf numFmtId="0" fontId="15" fillId="0" borderId="0" xfId="0" quotePrefix="1" applyFont="1" applyFill="1" applyBorder="1"/>
    <xf numFmtId="0" fontId="15" fillId="0" borderId="0" xfId="0" applyFont="1" applyFill="1"/>
    <xf numFmtId="0" fontId="15" fillId="0" borderId="0" xfId="0" quotePrefix="1" applyFont="1" applyFill="1"/>
    <xf numFmtId="0" fontId="0" fillId="0" borderId="9" xfId="0" applyBorder="1"/>
    <xf numFmtId="0" fontId="12" fillId="4" borderId="14" xfId="0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4" fontId="2" fillId="10" borderId="20" xfId="0" applyNumberFormat="1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justify" wrapText="1"/>
    </xf>
    <xf numFmtId="0" fontId="20" fillId="0" borderId="1" xfId="0" applyFont="1" applyBorder="1"/>
    <xf numFmtId="0" fontId="20" fillId="0" borderId="8" xfId="0" applyFont="1" applyBorder="1"/>
    <xf numFmtId="0" fontId="36" fillId="12" borderId="17" xfId="0" applyFont="1" applyFill="1" applyBorder="1" applyAlignment="1">
      <alignment horizontal="center" vertical="center" wrapText="1"/>
    </xf>
    <xf numFmtId="0" fontId="36" fillId="12" borderId="2" xfId="0" applyFont="1" applyFill="1" applyBorder="1" applyAlignment="1">
      <alignment horizontal="center" vertical="center" wrapText="1"/>
    </xf>
    <xf numFmtId="0" fontId="36" fillId="12" borderId="19" xfId="0" applyFont="1" applyFill="1" applyBorder="1" applyAlignment="1">
      <alignment horizontal="center" vertical="center" wrapText="1"/>
    </xf>
    <xf numFmtId="4" fontId="37" fillId="3" borderId="2" xfId="0" applyNumberFormat="1" applyFont="1" applyFill="1" applyBorder="1" applyAlignment="1">
      <alignment horizontal="right" vertical="top" wrapText="1"/>
    </xf>
    <xf numFmtId="0" fontId="37" fillId="3" borderId="19" xfId="0" applyFont="1" applyFill="1" applyBorder="1" applyAlignment="1">
      <alignment horizontal="right" vertical="top" wrapText="1"/>
    </xf>
    <xf numFmtId="0" fontId="37" fillId="2" borderId="2" xfId="0" applyFont="1" applyFill="1" applyBorder="1" applyAlignment="1">
      <alignment horizontal="right" vertical="top" wrapText="1"/>
    </xf>
    <xf numFmtId="4" fontId="37" fillId="2" borderId="2" xfId="0" applyNumberFormat="1" applyFont="1" applyFill="1" applyBorder="1" applyAlignment="1">
      <alignment horizontal="right" vertical="top" wrapText="1"/>
    </xf>
    <xf numFmtId="0" fontId="37" fillId="2" borderId="19" xfId="0" applyFont="1" applyFill="1" applyBorder="1" applyAlignment="1">
      <alignment horizontal="right" vertical="top" wrapText="1"/>
    </xf>
    <xf numFmtId="0" fontId="35" fillId="11" borderId="17" xfId="0" applyFont="1" applyFill="1" applyBorder="1" applyAlignment="1">
      <alignment horizontal="left" vertical="top" wrapText="1"/>
    </xf>
    <xf numFmtId="4" fontId="35" fillId="11" borderId="2" xfId="0" applyNumberFormat="1" applyFont="1" applyFill="1" applyBorder="1" applyAlignment="1">
      <alignment horizontal="right" vertical="top" wrapText="1"/>
    </xf>
    <xf numFmtId="0" fontId="35" fillId="11" borderId="19" xfId="0" applyFont="1" applyFill="1" applyBorder="1" applyAlignment="1">
      <alignment horizontal="right" vertical="top" wrapText="1"/>
    </xf>
    <xf numFmtId="0" fontId="37" fillId="3" borderId="2" xfId="0" applyFont="1" applyFill="1" applyBorder="1" applyAlignment="1">
      <alignment horizontal="right" vertical="top" wrapText="1"/>
    </xf>
    <xf numFmtId="4" fontId="37" fillId="3" borderId="19" xfId="0" applyNumberFormat="1" applyFont="1" applyFill="1" applyBorder="1" applyAlignment="1">
      <alignment horizontal="right" vertical="top" wrapText="1"/>
    </xf>
    <xf numFmtId="4" fontId="37" fillId="2" borderId="19" xfId="0" applyNumberFormat="1" applyFont="1" applyFill="1" applyBorder="1" applyAlignment="1">
      <alignment horizontal="right" vertical="top" wrapText="1"/>
    </xf>
    <xf numFmtId="0" fontId="35" fillId="11" borderId="2" xfId="0" applyFont="1" applyFill="1" applyBorder="1" applyAlignment="1">
      <alignment horizontal="right" vertical="top" wrapText="1"/>
    </xf>
    <xf numFmtId="4" fontId="35" fillId="11" borderId="19" xfId="0" applyNumberFormat="1" applyFont="1" applyFill="1" applyBorder="1" applyAlignment="1">
      <alignment horizontal="right" vertical="top" wrapText="1"/>
    </xf>
    <xf numFmtId="0" fontId="38" fillId="12" borderId="17" xfId="0" applyFont="1" applyFill="1" applyBorder="1" applyAlignment="1">
      <alignment horizontal="left" vertical="top" wrapText="1"/>
    </xf>
    <xf numFmtId="0" fontId="38" fillId="12" borderId="2" xfId="0" applyFont="1" applyFill="1" applyBorder="1" applyAlignment="1">
      <alignment horizontal="right" vertical="top" wrapText="1"/>
    </xf>
    <xf numFmtId="0" fontId="38" fillId="12" borderId="19" xfId="0" applyFont="1" applyFill="1" applyBorder="1" applyAlignment="1">
      <alignment horizontal="right" vertical="top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4" fontId="39" fillId="0" borderId="20" xfId="0" applyNumberFormat="1" applyFont="1" applyBorder="1" applyAlignment="1">
      <alignment vertical="center" wrapText="1"/>
    </xf>
    <xf numFmtId="0" fontId="20" fillId="0" borderId="0" xfId="0" applyFont="1"/>
    <xf numFmtId="0" fontId="19" fillId="0" borderId="0" xfId="0" applyFont="1"/>
    <xf numFmtId="0" fontId="40" fillId="0" borderId="0" xfId="0" applyFont="1"/>
    <xf numFmtId="0" fontId="41" fillId="3" borderId="17" xfId="0" applyFont="1" applyFill="1" applyBorder="1" applyAlignment="1">
      <alignment horizontal="left" vertical="top" wrapText="1"/>
    </xf>
    <xf numFmtId="0" fontId="41" fillId="2" borderId="17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wrapText="1"/>
    </xf>
    <xf numFmtId="0" fontId="10" fillId="0" borderId="21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0" fillId="0" borderId="8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2" xfId="1" applyFont="1" applyBorder="1" applyAlignment="1">
      <alignment horizontal="center" wrapText="1"/>
    </xf>
    <xf numFmtId="0" fontId="33" fillId="0" borderId="8" xfId="1" applyFont="1" applyBorder="1" applyAlignment="1">
      <alignment horizontal="center" vertical="top" wrapText="1"/>
    </xf>
    <xf numFmtId="0" fontId="33" fillId="0" borderId="0" xfId="1" applyFont="1" applyBorder="1" applyAlignment="1">
      <alignment horizontal="center" vertical="top" wrapText="1"/>
    </xf>
    <xf numFmtId="0" fontId="33" fillId="0" borderId="9" xfId="1" applyFont="1" applyBorder="1" applyAlignment="1">
      <alignment horizontal="center" vertical="top" wrapText="1"/>
    </xf>
    <xf numFmtId="0" fontId="34" fillId="0" borderId="10" xfId="0" applyNumberFormat="1" applyFont="1" applyFill="1" applyBorder="1" applyAlignment="1" applyProtection="1">
      <alignment horizontal="center" wrapText="1"/>
    </xf>
    <xf numFmtId="0" fontId="35" fillId="12" borderId="17" xfId="0" applyFont="1" applyFill="1" applyBorder="1" applyAlignment="1">
      <alignment vertical="top" wrapText="1"/>
    </xf>
    <xf numFmtId="0" fontId="35" fillId="12" borderId="2" xfId="0" applyFont="1" applyFill="1" applyBorder="1" applyAlignment="1">
      <alignment vertical="top" wrapText="1"/>
    </xf>
    <xf numFmtId="0" fontId="35" fillId="12" borderId="19" xfId="0" applyFont="1" applyFill="1" applyBorder="1" applyAlignment="1">
      <alignment vertical="top" wrapText="1"/>
    </xf>
    <xf numFmtId="0" fontId="36" fillId="12" borderId="17" xfId="0" applyFont="1" applyFill="1" applyBorder="1" applyAlignment="1">
      <alignment vertical="top" wrapText="1"/>
    </xf>
    <xf numFmtId="0" fontId="36" fillId="12" borderId="2" xfId="0" applyFont="1" applyFill="1" applyBorder="1" applyAlignment="1">
      <alignment vertical="top" wrapText="1"/>
    </xf>
    <xf numFmtId="0" fontId="36" fillId="12" borderId="19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1</xdr:row>
      <xdr:rowOff>19051</xdr:rowOff>
    </xdr:from>
    <xdr:to>
      <xdr:col>4</xdr:col>
      <xdr:colOff>361949</xdr:colOff>
      <xdr:row>4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" y="219076"/>
          <a:ext cx="3000375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abSelected="1" workbookViewId="0">
      <selection activeCell="I6" sqref="I6"/>
    </sheetView>
  </sheetViews>
  <sheetFormatPr baseColWidth="10" defaultRowHeight="15" x14ac:dyDescent="0.25"/>
  <cols>
    <col min="1" max="1" width="3.85546875" style="3" customWidth="1"/>
    <col min="2" max="2" width="17.7109375" style="3" customWidth="1"/>
    <col min="3" max="3" width="14.5703125" style="3" customWidth="1"/>
    <col min="4" max="6" width="11.42578125" style="3"/>
    <col min="7" max="7" width="11.42578125" style="3" customWidth="1"/>
    <col min="8" max="8" width="13.140625" style="3" customWidth="1"/>
    <col min="9" max="9" width="13.42578125" style="3" customWidth="1"/>
    <col min="10" max="10" width="12.7109375" style="3" customWidth="1"/>
    <col min="11" max="11" width="71.85546875" style="3" customWidth="1"/>
    <col min="12" max="16384" width="11.42578125" style="3"/>
  </cols>
  <sheetData>
    <row r="1" spans="2:11" ht="15.75" thickBot="1" x14ac:dyDescent="0.3"/>
    <row r="2" spans="2:11" ht="18" x14ac:dyDescent="0.35">
      <c r="B2" s="54"/>
      <c r="C2" s="55"/>
      <c r="D2" s="56"/>
      <c r="E2" s="56" t="s">
        <v>119</v>
      </c>
      <c r="F2" s="57"/>
      <c r="G2" s="57"/>
      <c r="H2" s="57"/>
      <c r="I2" s="57"/>
      <c r="J2" s="58"/>
      <c r="K2" s="59"/>
    </row>
    <row r="3" spans="2:11" ht="16.5" x14ac:dyDescent="0.3">
      <c r="B3" s="60"/>
      <c r="C3" s="40"/>
      <c r="D3" s="61"/>
      <c r="E3" s="61" t="s">
        <v>120</v>
      </c>
      <c r="F3" s="62"/>
      <c r="G3" s="62"/>
      <c r="H3" s="63"/>
      <c r="I3" s="62"/>
      <c r="J3" s="63"/>
      <c r="K3" s="64"/>
    </row>
    <row r="4" spans="2:11" ht="18" x14ac:dyDescent="0.35">
      <c r="B4" s="60"/>
      <c r="C4" s="40"/>
      <c r="D4" s="40"/>
      <c r="E4" s="40"/>
      <c r="F4" s="65" t="s">
        <v>121</v>
      </c>
      <c r="G4" s="63"/>
      <c r="H4" s="62"/>
      <c r="I4" s="63"/>
      <c r="J4" s="63"/>
      <c r="K4" s="64"/>
    </row>
    <row r="5" spans="2:11" ht="16.5" x14ac:dyDescent="0.3">
      <c r="B5" s="66"/>
      <c r="C5" s="67"/>
      <c r="D5" s="68"/>
      <c r="E5" s="68"/>
      <c r="F5" s="69"/>
      <c r="G5" s="69"/>
      <c r="H5" s="70"/>
      <c r="I5" s="71" t="s">
        <v>147</v>
      </c>
      <c r="J5" s="70"/>
      <c r="K5" s="72"/>
    </row>
    <row r="6" spans="2:11" ht="17.25" thickBot="1" x14ac:dyDescent="0.35">
      <c r="B6" s="73" t="s">
        <v>122</v>
      </c>
      <c r="C6" s="74"/>
      <c r="D6" s="74"/>
      <c r="E6" s="74"/>
      <c r="F6" s="75"/>
      <c r="G6" s="75"/>
      <c r="H6" s="75"/>
      <c r="I6" s="75"/>
      <c r="J6" s="75"/>
      <c r="K6" s="76"/>
    </row>
    <row r="7" spans="2:11" s="80" customFormat="1" ht="60" x14ac:dyDescent="0.25">
      <c r="B7" s="77" t="s">
        <v>123</v>
      </c>
      <c r="C7" s="78" t="s">
        <v>124</v>
      </c>
      <c r="D7" s="78" t="s">
        <v>125</v>
      </c>
      <c r="E7" s="78" t="s">
        <v>61</v>
      </c>
      <c r="F7" s="78" t="s">
        <v>62</v>
      </c>
      <c r="G7" s="78" t="s">
        <v>72</v>
      </c>
      <c r="H7" s="78" t="s">
        <v>126</v>
      </c>
      <c r="I7" s="78" t="s">
        <v>179</v>
      </c>
      <c r="J7" s="78" t="s">
        <v>127</v>
      </c>
      <c r="K7" s="79" t="s">
        <v>128</v>
      </c>
    </row>
    <row r="8" spans="2:11" s="80" customFormat="1" ht="123" customHeight="1" x14ac:dyDescent="0.3">
      <c r="B8" s="81" t="s">
        <v>146</v>
      </c>
      <c r="C8" s="82">
        <v>480967</v>
      </c>
      <c r="D8" s="83">
        <v>335217</v>
      </c>
      <c r="E8" s="83">
        <v>9382</v>
      </c>
      <c r="F8" s="83">
        <v>360</v>
      </c>
      <c r="G8" s="84">
        <f>D8-E8-F8</f>
        <v>325475</v>
      </c>
      <c r="H8" s="83">
        <v>1160661</v>
      </c>
      <c r="I8" s="85">
        <v>288809</v>
      </c>
      <c r="J8" s="85">
        <v>1513727</v>
      </c>
      <c r="K8" s="146" t="s">
        <v>170</v>
      </c>
    </row>
    <row r="9" spans="2:11" s="80" customFormat="1" ht="45" x14ac:dyDescent="0.3">
      <c r="B9" s="81" t="s">
        <v>180</v>
      </c>
      <c r="C9" s="87">
        <v>196285</v>
      </c>
      <c r="D9" s="88">
        <v>193928</v>
      </c>
      <c r="E9" s="89">
        <v>70379</v>
      </c>
      <c r="F9" s="90">
        <v>0</v>
      </c>
      <c r="G9" s="91">
        <f t="shared" ref="G9:G10" si="0">D9-E9-F9</f>
        <v>123549</v>
      </c>
      <c r="H9" s="88">
        <v>3539393</v>
      </c>
      <c r="I9" s="92">
        <v>1582498</v>
      </c>
      <c r="J9" s="93">
        <v>1471855</v>
      </c>
      <c r="K9" s="86" t="s">
        <v>129</v>
      </c>
    </row>
    <row r="10" spans="2:11" s="48" customFormat="1" ht="30" x14ac:dyDescent="0.3">
      <c r="B10" s="94" t="s">
        <v>130</v>
      </c>
      <c r="C10" s="95">
        <v>0</v>
      </c>
      <c r="D10" s="96">
        <v>0</v>
      </c>
      <c r="E10" s="96">
        <v>0</v>
      </c>
      <c r="F10" s="96">
        <v>0</v>
      </c>
      <c r="G10" s="91">
        <f t="shared" si="0"/>
        <v>0</v>
      </c>
      <c r="H10" s="96">
        <v>0</v>
      </c>
      <c r="I10" s="97">
        <v>0</v>
      </c>
      <c r="J10" s="97">
        <v>0</v>
      </c>
      <c r="K10" s="98" t="s">
        <v>131</v>
      </c>
    </row>
    <row r="11" spans="2:11" ht="17.25" thickBot="1" x14ac:dyDescent="0.35">
      <c r="B11" s="99" t="s">
        <v>53</v>
      </c>
      <c r="C11" s="100"/>
      <c r="D11" s="101">
        <f t="shared" ref="D11:J11" si="1">SUM(D8:D10)</f>
        <v>529145</v>
      </c>
      <c r="E11" s="101">
        <f t="shared" si="1"/>
        <v>79761</v>
      </c>
      <c r="F11" s="101">
        <f t="shared" si="1"/>
        <v>360</v>
      </c>
      <c r="G11" s="101">
        <f t="shared" si="1"/>
        <v>449024</v>
      </c>
      <c r="H11" s="101">
        <f t="shared" si="1"/>
        <v>4700054</v>
      </c>
      <c r="I11" s="101">
        <f t="shared" si="1"/>
        <v>1871307</v>
      </c>
      <c r="J11" s="101">
        <f t="shared" si="1"/>
        <v>2985582</v>
      </c>
      <c r="K11" s="102"/>
    </row>
    <row r="12" spans="2:11" x14ac:dyDescent="0.25">
      <c r="B12" s="103" t="s">
        <v>132</v>
      </c>
    </row>
    <row r="13" spans="2:11" x14ac:dyDescent="0.25">
      <c r="B13" s="104" t="s">
        <v>133</v>
      </c>
    </row>
    <row r="14" spans="2:11" x14ac:dyDescent="0.25">
      <c r="B14" s="3" t="s">
        <v>134</v>
      </c>
      <c r="K14" s="10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workbookViewId="0">
      <selection activeCell="N52" sqref="N52"/>
    </sheetView>
  </sheetViews>
  <sheetFormatPr baseColWidth="10" defaultColWidth="11.42578125" defaultRowHeight="15" x14ac:dyDescent="0.25"/>
  <cols>
    <col min="1" max="1" width="4.5703125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ht="15.75" thickBot="1" x14ac:dyDescent="0.3"/>
    <row r="2" spans="2:13" ht="15.75" x14ac:dyDescent="0.25">
      <c r="B2" s="181" t="s">
        <v>57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ht="15.75" x14ac:dyDescent="0.25">
      <c r="B3" s="184" t="s">
        <v>58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6"/>
    </row>
    <row r="4" spans="2:13" ht="15.75" x14ac:dyDescent="0.25">
      <c r="B4" s="184" t="s">
        <v>59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2:13" ht="16.5" thickBot="1" x14ac:dyDescent="0.3">
      <c r="B5" s="187" t="s">
        <v>60</v>
      </c>
      <c r="C5" s="188"/>
      <c r="D5" s="6"/>
      <c r="E5" s="7"/>
      <c r="F5" s="8"/>
      <c r="G5" s="9"/>
      <c r="H5" s="9"/>
      <c r="I5" s="9"/>
      <c r="J5" s="9"/>
      <c r="K5" s="9"/>
      <c r="L5" s="6" t="s">
        <v>1</v>
      </c>
      <c r="M5" s="116">
        <v>42583</v>
      </c>
    </row>
    <row r="6" spans="2:13" ht="45" x14ac:dyDescent="0.25">
      <c r="B6" s="10" t="s">
        <v>117</v>
      </c>
      <c r="C6" s="39" t="s">
        <v>116</v>
      </c>
      <c r="D6" s="39" t="s">
        <v>118</v>
      </c>
      <c r="E6" s="39" t="s">
        <v>61</v>
      </c>
      <c r="F6" s="39" t="s">
        <v>62</v>
      </c>
      <c r="G6" s="39" t="s">
        <v>63</v>
      </c>
      <c r="H6" s="39" t="s">
        <v>64</v>
      </c>
      <c r="I6" s="39" t="s">
        <v>65</v>
      </c>
      <c r="J6" s="39" t="s">
        <v>66</v>
      </c>
      <c r="K6" s="39" t="s">
        <v>67</v>
      </c>
      <c r="L6" s="39" t="s">
        <v>68</v>
      </c>
      <c r="M6" s="117" t="s">
        <v>69</v>
      </c>
    </row>
    <row r="7" spans="2:13" ht="15.75" thickBot="1" x14ac:dyDescent="0.3">
      <c r="B7" s="11" t="s">
        <v>70</v>
      </c>
      <c r="C7" s="33">
        <f t="shared" ref="C7:M7" si="0">C58+C77</f>
        <v>480967</v>
      </c>
      <c r="D7" s="12">
        <f t="shared" si="0"/>
        <v>335217.28999999998</v>
      </c>
      <c r="E7" s="12">
        <f t="shared" si="0"/>
        <v>9381.6200000000008</v>
      </c>
      <c r="F7" s="33">
        <f t="shared" si="0"/>
        <v>360</v>
      </c>
      <c r="G7" s="33">
        <f t="shared" si="0"/>
        <v>325475.67</v>
      </c>
      <c r="H7" s="12">
        <f t="shared" si="0"/>
        <v>1160661.3400000001</v>
      </c>
      <c r="I7" s="12">
        <f t="shared" si="0"/>
        <v>288808.71000000002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118">
        <f t="shared" si="0"/>
        <v>1513727.56</v>
      </c>
    </row>
    <row r="8" spans="2:13" ht="15.75" thickBot="1" x14ac:dyDescent="0.3">
      <c r="B8" s="4"/>
      <c r="C8" s="5"/>
      <c r="D8" s="4"/>
      <c r="E8" s="5"/>
      <c r="F8" s="3"/>
      <c r="G8" s="5"/>
      <c r="H8" s="5"/>
      <c r="I8" s="3"/>
      <c r="J8" s="3"/>
      <c r="K8" s="3"/>
      <c r="L8" s="3"/>
      <c r="M8" s="3"/>
    </row>
    <row r="9" spans="2:13" x14ac:dyDescent="0.25">
      <c r="B9" s="189" t="s">
        <v>71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1"/>
    </row>
    <row r="10" spans="2:13" ht="45" x14ac:dyDescent="0.25">
      <c r="B10" s="106" t="s">
        <v>2</v>
      </c>
      <c r="C10" s="39" t="s">
        <v>116</v>
      </c>
      <c r="D10" s="39" t="s">
        <v>118</v>
      </c>
      <c r="E10" s="39" t="s">
        <v>61</v>
      </c>
      <c r="F10" s="39" t="s">
        <v>62</v>
      </c>
      <c r="G10" s="106" t="s">
        <v>72</v>
      </c>
      <c r="H10" s="39" t="s">
        <v>64</v>
      </c>
      <c r="I10" s="39" t="s">
        <v>65</v>
      </c>
      <c r="J10" s="39" t="s">
        <v>66</v>
      </c>
      <c r="K10" s="39" t="s">
        <v>67</v>
      </c>
      <c r="L10" s="39" t="s">
        <v>68</v>
      </c>
      <c r="M10" s="39" t="s">
        <v>69</v>
      </c>
    </row>
    <row r="11" spans="2:13" x14ac:dyDescent="0.25">
      <c r="B11" s="107" t="s">
        <v>6</v>
      </c>
      <c r="C11" s="14">
        <v>30</v>
      </c>
      <c r="D11" s="14">
        <v>30</v>
      </c>
      <c r="E11" s="14">
        <v>25.5</v>
      </c>
      <c r="F11" s="14">
        <v>1.5</v>
      </c>
      <c r="G11" s="14">
        <f>D11-E11-F11</f>
        <v>3</v>
      </c>
      <c r="H11" s="14">
        <v>196.25</v>
      </c>
      <c r="I11" s="14">
        <v>158.63999999999999</v>
      </c>
      <c r="J11" s="14">
        <v>6.5419999999999998</v>
      </c>
      <c r="K11" s="14">
        <v>6.2210000000000001</v>
      </c>
      <c r="L11" s="15">
        <v>5341.85</v>
      </c>
      <c r="M11" s="14">
        <v>847.43</v>
      </c>
    </row>
    <row r="12" spans="2:13" s="18" customFormat="1" x14ac:dyDescent="0.25">
      <c r="B12" s="51" t="s">
        <v>7</v>
      </c>
      <c r="C12" s="17">
        <v>35</v>
      </c>
      <c r="D12" s="17">
        <v>34</v>
      </c>
      <c r="E12" s="17">
        <v>0</v>
      </c>
      <c r="F12" s="17">
        <v>0</v>
      </c>
      <c r="G12" s="115">
        <f t="shared" ref="G12:G57" si="1">D12-E12-F12</f>
        <v>34</v>
      </c>
      <c r="H12" s="17">
        <v>263</v>
      </c>
      <c r="I12" s="17">
        <v>0</v>
      </c>
      <c r="J12" s="17">
        <v>7.5140000000000002</v>
      </c>
      <c r="K12" s="17">
        <v>0</v>
      </c>
      <c r="L12" s="17">
        <v>0</v>
      </c>
      <c r="M12" s="17">
        <v>0</v>
      </c>
    </row>
    <row r="13" spans="2:13" x14ac:dyDescent="0.25">
      <c r="B13" s="107" t="s">
        <v>8</v>
      </c>
      <c r="C13" s="14">
        <v>8</v>
      </c>
      <c r="D13" s="14">
        <v>11</v>
      </c>
      <c r="E13" s="14">
        <v>8</v>
      </c>
      <c r="F13" s="14">
        <v>0</v>
      </c>
      <c r="G13" s="14">
        <f t="shared" si="1"/>
        <v>3</v>
      </c>
      <c r="H13" s="14">
        <v>208</v>
      </c>
      <c r="I13" s="14">
        <v>239</v>
      </c>
      <c r="J13" s="14">
        <v>26</v>
      </c>
      <c r="K13" s="14">
        <v>29.875</v>
      </c>
      <c r="L13" s="15">
        <v>5039.76</v>
      </c>
      <c r="M13" s="15">
        <v>1204.5</v>
      </c>
    </row>
    <row r="14" spans="2:13" s="18" customFormat="1" ht="22.5" x14ac:dyDescent="0.25">
      <c r="B14" s="51" t="s">
        <v>9</v>
      </c>
      <c r="C14" s="17">
        <v>875</v>
      </c>
      <c r="D14" s="17">
        <v>560</v>
      </c>
      <c r="E14" s="17">
        <v>69</v>
      </c>
      <c r="F14" s="17">
        <v>0</v>
      </c>
      <c r="G14" s="115">
        <f t="shared" si="1"/>
        <v>491</v>
      </c>
      <c r="H14" s="19">
        <v>14637</v>
      </c>
      <c r="I14" s="19">
        <v>1547.3</v>
      </c>
      <c r="J14" s="17">
        <v>16.728000000000002</v>
      </c>
      <c r="K14" s="17">
        <v>22.425000000000001</v>
      </c>
      <c r="L14" s="17">
        <v>333.94</v>
      </c>
      <c r="M14" s="17">
        <v>516.70000000000005</v>
      </c>
    </row>
    <row r="15" spans="2:13" x14ac:dyDescent="0.25">
      <c r="B15" s="107" t="s">
        <v>10</v>
      </c>
      <c r="C15" s="14">
        <v>12</v>
      </c>
      <c r="D15" s="20"/>
      <c r="E15" s="20"/>
      <c r="F15" s="20"/>
      <c r="G15" s="14">
        <f t="shared" si="1"/>
        <v>0</v>
      </c>
      <c r="H15" s="14">
        <v>12</v>
      </c>
      <c r="I15" s="20"/>
      <c r="J15" s="14">
        <v>1</v>
      </c>
      <c r="K15" s="20"/>
      <c r="L15" s="20"/>
      <c r="M15" s="20"/>
    </row>
    <row r="16" spans="2:13" s="18" customFormat="1" x14ac:dyDescent="0.25">
      <c r="B16" s="51" t="s">
        <v>11</v>
      </c>
      <c r="C16" s="17">
        <v>19</v>
      </c>
      <c r="D16" s="17">
        <v>25.5</v>
      </c>
      <c r="E16" s="17">
        <v>20.5</v>
      </c>
      <c r="F16" s="17">
        <v>1</v>
      </c>
      <c r="G16" s="115">
        <f t="shared" si="1"/>
        <v>4</v>
      </c>
      <c r="H16" s="17">
        <v>166</v>
      </c>
      <c r="I16" s="17">
        <v>181.78</v>
      </c>
      <c r="J16" s="17">
        <v>8.7370000000000001</v>
      </c>
      <c r="K16" s="17">
        <v>8.8670000000000009</v>
      </c>
      <c r="L16" s="19">
        <v>6104.62</v>
      </c>
      <c r="M16" s="19">
        <v>1109.7</v>
      </c>
    </row>
    <row r="17" spans="2:14" x14ac:dyDescent="0.25">
      <c r="B17" s="107" t="s">
        <v>12</v>
      </c>
      <c r="C17" s="14">
        <v>18</v>
      </c>
      <c r="D17" s="14">
        <v>19</v>
      </c>
      <c r="E17" s="14">
        <v>17</v>
      </c>
      <c r="F17" s="14">
        <v>0</v>
      </c>
      <c r="G17" s="14">
        <f t="shared" si="1"/>
        <v>2</v>
      </c>
      <c r="H17" s="14">
        <v>453.1</v>
      </c>
      <c r="I17" s="14">
        <v>406.75</v>
      </c>
      <c r="J17" s="14">
        <v>25.172000000000001</v>
      </c>
      <c r="K17" s="14">
        <v>23.925999999999998</v>
      </c>
      <c r="L17" s="15">
        <v>4727.66</v>
      </c>
      <c r="M17" s="15">
        <v>1922.97</v>
      </c>
      <c r="N17" s="3"/>
    </row>
    <row r="18" spans="2:14" s="18" customFormat="1" x14ac:dyDescent="0.25">
      <c r="B18" s="51" t="s">
        <v>13</v>
      </c>
      <c r="C18" s="17">
        <v>125</v>
      </c>
      <c r="D18" s="17">
        <v>154</v>
      </c>
      <c r="E18" s="17">
        <v>0</v>
      </c>
      <c r="F18" s="17">
        <v>0</v>
      </c>
      <c r="G18" s="115">
        <f t="shared" si="1"/>
        <v>154</v>
      </c>
      <c r="H18" s="17">
        <v>377.6</v>
      </c>
      <c r="I18" s="17">
        <v>0</v>
      </c>
      <c r="J18" s="17">
        <v>3.0209999999999999</v>
      </c>
      <c r="K18" s="17">
        <v>0</v>
      </c>
      <c r="L18" s="17">
        <v>0</v>
      </c>
      <c r="M18" s="17">
        <v>0</v>
      </c>
    </row>
    <row r="19" spans="2:14" x14ac:dyDescent="0.25">
      <c r="B19" s="107" t="s">
        <v>14</v>
      </c>
      <c r="C19" s="14">
        <v>353</v>
      </c>
      <c r="D19" s="14">
        <v>169</v>
      </c>
      <c r="E19" s="14">
        <v>151.94999999999999</v>
      </c>
      <c r="F19" s="14">
        <v>1</v>
      </c>
      <c r="G19" s="14">
        <f t="shared" si="1"/>
        <v>16.050000000000011</v>
      </c>
      <c r="H19" s="15">
        <v>8242.5</v>
      </c>
      <c r="I19" s="15">
        <v>3258.35</v>
      </c>
      <c r="J19" s="14">
        <v>23.35</v>
      </c>
      <c r="K19" s="14">
        <v>21.443999999999999</v>
      </c>
      <c r="L19" s="15">
        <v>5108.43</v>
      </c>
      <c r="M19" s="15">
        <v>16645.060000000001</v>
      </c>
      <c r="N19" s="3"/>
    </row>
    <row r="20" spans="2:14" s="18" customFormat="1" x14ac:dyDescent="0.25">
      <c r="B20" s="51" t="s">
        <v>15</v>
      </c>
      <c r="C20" s="17">
        <v>34</v>
      </c>
      <c r="D20" s="17">
        <v>40</v>
      </c>
      <c r="E20" s="17">
        <v>0</v>
      </c>
      <c r="F20" s="17">
        <v>0</v>
      </c>
      <c r="G20" s="115">
        <f t="shared" si="1"/>
        <v>40</v>
      </c>
      <c r="H20" s="17">
        <v>598</v>
      </c>
      <c r="I20" s="17">
        <v>0</v>
      </c>
      <c r="J20" s="17">
        <v>17.588000000000001</v>
      </c>
      <c r="K20" s="17">
        <v>0</v>
      </c>
      <c r="L20" s="17">
        <v>0</v>
      </c>
      <c r="M20" s="17">
        <v>0</v>
      </c>
    </row>
    <row r="21" spans="2:14" x14ac:dyDescent="0.25">
      <c r="B21" s="107" t="s">
        <v>16</v>
      </c>
      <c r="C21" s="14">
        <v>23</v>
      </c>
      <c r="D21" s="14">
        <v>18</v>
      </c>
      <c r="E21" s="14">
        <v>0</v>
      </c>
      <c r="F21" s="14">
        <v>0</v>
      </c>
      <c r="G21" s="14">
        <f t="shared" si="1"/>
        <v>18</v>
      </c>
      <c r="H21" s="14">
        <v>34.5</v>
      </c>
      <c r="I21" s="14">
        <v>0</v>
      </c>
      <c r="J21" s="14">
        <v>1.5</v>
      </c>
      <c r="K21" s="14">
        <v>0</v>
      </c>
      <c r="L21" s="14">
        <v>0</v>
      </c>
      <c r="M21" s="14">
        <v>0</v>
      </c>
      <c r="N21" s="3"/>
    </row>
    <row r="22" spans="2:14" s="18" customFormat="1" x14ac:dyDescent="0.25">
      <c r="B22" s="51" t="s">
        <v>17</v>
      </c>
      <c r="C22" s="19">
        <v>1626</v>
      </c>
      <c r="D22" s="19">
        <v>1505.25</v>
      </c>
      <c r="E22" s="19">
        <v>1268.75</v>
      </c>
      <c r="F22" s="17">
        <v>2</v>
      </c>
      <c r="G22" s="115">
        <f t="shared" si="1"/>
        <v>234.5</v>
      </c>
      <c r="H22" s="19">
        <v>69207</v>
      </c>
      <c r="I22" s="19">
        <v>45670.7</v>
      </c>
      <c r="J22" s="17">
        <v>42.563000000000002</v>
      </c>
      <c r="K22" s="17">
        <v>35.997</v>
      </c>
      <c r="L22" s="19">
        <v>3335.95</v>
      </c>
      <c r="M22" s="19">
        <v>152355</v>
      </c>
    </row>
    <row r="23" spans="2:14" x14ac:dyDescent="0.25">
      <c r="B23" s="107" t="s">
        <v>18</v>
      </c>
      <c r="C23" s="14">
        <v>75</v>
      </c>
      <c r="D23" s="14">
        <v>65</v>
      </c>
      <c r="E23" s="14">
        <v>0</v>
      </c>
      <c r="F23" s="14">
        <v>0</v>
      </c>
      <c r="G23" s="14">
        <f t="shared" si="1"/>
        <v>65</v>
      </c>
      <c r="H23" s="15">
        <v>1050</v>
      </c>
      <c r="I23" s="14">
        <v>0</v>
      </c>
      <c r="J23" s="14">
        <v>14</v>
      </c>
      <c r="K23" s="14">
        <v>0</v>
      </c>
      <c r="L23" s="14">
        <v>0</v>
      </c>
      <c r="M23" s="14">
        <v>0</v>
      </c>
      <c r="N23" s="3"/>
    </row>
    <row r="24" spans="2:14" s="18" customFormat="1" x14ac:dyDescent="0.25">
      <c r="B24" s="51" t="s">
        <v>19</v>
      </c>
      <c r="C24" s="17">
        <v>7</v>
      </c>
      <c r="D24" s="17">
        <v>4</v>
      </c>
      <c r="E24" s="17">
        <v>0.5</v>
      </c>
      <c r="F24" s="17">
        <v>0</v>
      </c>
      <c r="G24" s="115">
        <f t="shared" si="1"/>
        <v>3.5</v>
      </c>
      <c r="H24" s="17">
        <v>80.5</v>
      </c>
      <c r="I24" s="17">
        <v>22.1</v>
      </c>
      <c r="J24" s="17">
        <v>11.5</v>
      </c>
      <c r="K24" s="17">
        <v>44.2</v>
      </c>
      <c r="L24" s="19">
        <v>29000</v>
      </c>
      <c r="M24" s="17">
        <v>640.9</v>
      </c>
    </row>
    <row r="25" spans="2:14" x14ac:dyDescent="0.25">
      <c r="B25" s="107" t="s">
        <v>20</v>
      </c>
      <c r="C25" s="15">
        <v>15964</v>
      </c>
      <c r="D25" s="15">
        <v>20583.3</v>
      </c>
      <c r="E25" s="15">
        <v>2019.5</v>
      </c>
      <c r="F25" s="14">
        <v>250</v>
      </c>
      <c r="G25" s="14">
        <f t="shared" si="1"/>
        <v>18313.8</v>
      </c>
      <c r="H25" s="15">
        <v>32734.69</v>
      </c>
      <c r="I25" s="15">
        <v>3653.25</v>
      </c>
      <c r="J25" s="14">
        <v>2.0510000000000002</v>
      </c>
      <c r="K25" s="14">
        <v>1.8089999999999999</v>
      </c>
      <c r="L25" s="15">
        <v>67448.23</v>
      </c>
      <c r="M25" s="15">
        <v>246405.25</v>
      </c>
      <c r="N25" s="3"/>
    </row>
    <row r="26" spans="2:14" s="18" customFormat="1" x14ac:dyDescent="0.25">
      <c r="B26" s="51" t="s">
        <v>21</v>
      </c>
      <c r="C26" s="19">
        <v>1338</v>
      </c>
      <c r="D26" s="19">
        <v>1432</v>
      </c>
      <c r="E26" s="17">
        <v>873</v>
      </c>
      <c r="F26" s="17">
        <v>100</v>
      </c>
      <c r="G26" s="115">
        <f t="shared" si="1"/>
        <v>459</v>
      </c>
      <c r="H26" s="19">
        <v>37375.83</v>
      </c>
      <c r="I26" s="19">
        <v>36303.25</v>
      </c>
      <c r="J26" s="17">
        <v>27.934000000000001</v>
      </c>
      <c r="K26" s="17">
        <v>41.584000000000003</v>
      </c>
      <c r="L26" s="19">
        <v>6779.28</v>
      </c>
      <c r="M26" s="19">
        <v>246109.77</v>
      </c>
    </row>
    <row r="27" spans="2:14" x14ac:dyDescent="0.25">
      <c r="B27" s="107" t="s">
        <v>22</v>
      </c>
      <c r="C27" s="14">
        <v>29</v>
      </c>
      <c r="D27" s="14">
        <v>36.799999999999997</v>
      </c>
      <c r="E27" s="14">
        <v>35.299999999999997</v>
      </c>
      <c r="F27" s="14">
        <v>0</v>
      </c>
      <c r="G27" s="14">
        <f t="shared" si="1"/>
        <v>1.5</v>
      </c>
      <c r="H27" s="15">
        <v>1202</v>
      </c>
      <c r="I27" s="15">
        <v>2074.9</v>
      </c>
      <c r="J27" s="14">
        <v>41.448</v>
      </c>
      <c r="K27" s="14">
        <v>58.779000000000003</v>
      </c>
      <c r="L27" s="15">
        <v>16748.52</v>
      </c>
      <c r="M27" s="15">
        <v>34751.5</v>
      </c>
      <c r="N27" s="3"/>
    </row>
    <row r="28" spans="2:14" s="18" customFormat="1" x14ac:dyDescent="0.25">
      <c r="B28" s="51" t="s">
        <v>23</v>
      </c>
      <c r="C28" s="17">
        <v>22</v>
      </c>
      <c r="D28" s="17">
        <v>23</v>
      </c>
      <c r="E28" s="17">
        <v>17.5</v>
      </c>
      <c r="F28" s="17">
        <v>0</v>
      </c>
      <c r="G28" s="115">
        <f t="shared" si="1"/>
        <v>5.5</v>
      </c>
      <c r="H28" s="17">
        <v>175.5</v>
      </c>
      <c r="I28" s="17">
        <v>147.19999999999999</v>
      </c>
      <c r="J28" s="17">
        <v>7.9770000000000003</v>
      </c>
      <c r="K28" s="17">
        <v>8.4109999999999996</v>
      </c>
      <c r="L28" s="19">
        <v>11056.52</v>
      </c>
      <c r="M28" s="19">
        <v>1627.52</v>
      </c>
    </row>
    <row r="29" spans="2:14" x14ac:dyDescent="0.25">
      <c r="B29" s="107" t="s">
        <v>24</v>
      </c>
      <c r="C29" s="14">
        <v>170</v>
      </c>
      <c r="D29" s="14">
        <v>167.85</v>
      </c>
      <c r="E29" s="14">
        <v>133</v>
      </c>
      <c r="F29" s="14">
        <v>3</v>
      </c>
      <c r="G29" s="14">
        <f t="shared" si="1"/>
        <v>31.849999999999994</v>
      </c>
      <c r="H29" s="15">
        <v>1183</v>
      </c>
      <c r="I29" s="14">
        <v>912.1</v>
      </c>
      <c r="J29" s="14">
        <v>6.9589999999999996</v>
      </c>
      <c r="K29" s="14">
        <v>6.8579999999999997</v>
      </c>
      <c r="L29" s="15">
        <v>7436.6</v>
      </c>
      <c r="M29" s="15">
        <v>6782.92</v>
      </c>
      <c r="N29" s="3"/>
    </row>
    <row r="30" spans="2:14" s="18" customFormat="1" x14ac:dyDescent="0.25">
      <c r="B30" s="51" t="s">
        <v>25</v>
      </c>
      <c r="C30" s="17">
        <v>74</v>
      </c>
      <c r="D30" s="17">
        <v>112.7</v>
      </c>
      <c r="E30" s="17">
        <v>91.2</v>
      </c>
      <c r="F30" s="17">
        <v>0</v>
      </c>
      <c r="G30" s="115">
        <f t="shared" si="1"/>
        <v>21.5</v>
      </c>
      <c r="H30" s="19">
        <v>2582.1999999999998</v>
      </c>
      <c r="I30" s="19">
        <v>3287.72</v>
      </c>
      <c r="J30" s="17">
        <v>34.895000000000003</v>
      </c>
      <c r="K30" s="17">
        <v>36.049999999999997</v>
      </c>
      <c r="L30" s="19">
        <v>2081.1799999999998</v>
      </c>
      <c r="M30" s="19">
        <v>6842.32</v>
      </c>
    </row>
    <row r="31" spans="2:14" x14ac:dyDescent="0.25">
      <c r="B31" s="107" t="s">
        <v>26</v>
      </c>
      <c r="C31" s="14">
        <v>46.5</v>
      </c>
      <c r="D31" s="14">
        <v>53.25</v>
      </c>
      <c r="E31" s="14">
        <v>38.75</v>
      </c>
      <c r="F31" s="14">
        <v>0</v>
      </c>
      <c r="G31" s="14">
        <f t="shared" si="1"/>
        <v>14.5</v>
      </c>
      <c r="H31" s="15">
        <v>1622.25</v>
      </c>
      <c r="I31" s="15">
        <v>1387.55</v>
      </c>
      <c r="J31" s="14">
        <v>34.887</v>
      </c>
      <c r="K31" s="14">
        <v>35.808</v>
      </c>
      <c r="L31" s="15">
        <v>5850.48</v>
      </c>
      <c r="M31" s="15">
        <v>8117.83</v>
      </c>
      <c r="N31" s="21"/>
    </row>
    <row r="32" spans="2:14" s="18" customFormat="1" x14ac:dyDescent="0.25">
      <c r="B32" s="51" t="s">
        <v>27</v>
      </c>
      <c r="C32" s="17">
        <v>29</v>
      </c>
      <c r="D32" s="17">
        <v>43</v>
      </c>
      <c r="E32" s="17">
        <v>28.5</v>
      </c>
      <c r="F32" s="17">
        <v>0</v>
      </c>
      <c r="G32" s="115">
        <f t="shared" si="1"/>
        <v>14.5</v>
      </c>
      <c r="H32" s="17">
        <v>227</v>
      </c>
      <c r="I32" s="17">
        <v>250.45</v>
      </c>
      <c r="J32" s="17">
        <v>7.8280000000000003</v>
      </c>
      <c r="K32" s="17">
        <v>8.7880000000000003</v>
      </c>
      <c r="L32" s="19">
        <v>9974.07</v>
      </c>
      <c r="M32" s="19">
        <v>2498.0100000000002</v>
      </c>
    </row>
    <row r="33" spans="2:14" x14ac:dyDescent="0.25">
      <c r="B33" s="107" t="s">
        <v>28</v>
      </c>
      <c r="C33" s="15">
        <v>4105</v>
      </c>
      <c r="D33" s="15">
        <v>3876.5</v>
      </c>
      <c r="E33" s="14">
        <v>42</v>
      </c>
      <c r="F33" s="14">
        <v>0</v>
      </c>
      <c r="G33" s="14">
        <f t="shared" si="1"/>
        <v>3834.5</v>
      </c>
      <c r="H33" s="15">
        <v>60161</v>
      </c>
      <c r="I33" s="14">
        <v>537.5</v>
      </c>
      <c r="J33" s="14">
        <v>14.656000000000001</v>
      </c>
      <c r="K33" s="14">
        <v>12.798</v>
      </c>
      <c r="L33" s="15">
        <v>7022.66</v>
      </c>
      <c r="M33" s="15">
        <v>3774.68</v>
      </c>
      <c r="N33" s="21"/>
    </row>
    <row r="34" spans="2:14" s="18" customFormat="1" x14ac:dyDescent="0.25">
      <c r="B34" s="51" t="s">
        <v>29</v>
      </c>
      <c r="C34" s="17">
        <v>13</v>
      </c>
      <c r="D34" s="17">
        <v>13.5</v>
      </c>
      <c r="E34" s="17">
        <v>11</v>
      </c>
      <c r="F34" s="17">
        <v>1.5</v>
      </c>
      <c r="G34" s="115">
        <f t="shared" si="1"/>
        <v>1</v>
      </c>
      <c r="H34" s="17">
        <v>88</v>
      </c>
      <c r="I34" s="17">
        <v>68.25</v>
      </c>
      <c r="J34" s="17">
        <v>6.7690000000000001</v>
      </c>
      <c r="K34" s="17">
        <v>6.2050000000000001</v>
      </c>
      <c r="L34" s="19">
        <v>6324.98</v>
      </c>
      <c r="M34" s="17">
        <v>431.68</v>
      </c>
    </row>
    <row r="35" spans="2:14" x14ac:dyDescent="0.25">
      <c r="B35" s="107" t="s">
        <v>30</v>
      </c>
      <c r="C35" s="14">
        <v>17</v>
      </c>
      <c r="D35" s="20"/>
      <c r="E35" s="20"/>
      <c r="F35" s="20"/>
      <c r="G35" s="14">
        <f t="shared" si="1"/>
        <v>0</v>
      </c>
      <c r="H35" s="14">
        <v>155</v>
      </c>
      <c r="I35" s="20"/>
      <c r="J35" s="14">
        <v>9.1180000000000003</v>
      </c>
      <c r="K35" s="20"/>
      <c r="L35" s="20"/>
      <c r="M35" s="20"/>
      <c r="N35" s="21"/>
    </row>
    <row r="36" spans="2:14" s="18" customFormat="1" x14ac:dyDescent="0.25">
      <c r="B36" s="51" t="s">
        <v>31</v>
      </c>
      <c r="C36" s="19">
        <v>3138</v>
      </c>
      <c r="D36" s="19">
        <v>1604</v>
      </c>
      <c r="E36" s="17">
        <v>468</v>
      </c>
      <c r="F36" s="17">
        <v>0</v>
      </c>
      <c r="G36" s="115">
        <f t="shared" si="1"/>
        <v>1136</v>
      </c>
      <c r="H36" s="19">
        <v>6942.55</v>
      </c>
      <c r="I36" s="17">
        <v>885.16</v>
      </c>
      <c r="J36" s="17">
        <v>2.2120000000000002</v>
      </c>
      <c r="K36" s="17">
        <v>1.891</v>
      </c>
      <c r="L36" s="19">
        <v>11946.42</v>
      </c>
      <c r="M36" s="19">
        <v>10574.49</v>
      </c>
    </row>
    <row r="37" spans="2:14" x14ac:dyDescent="0.25">
      <c r="B37" s="107" t="s">
        <v>32</v>
      </c>
      <c r="C37" s="14">
        <v>29</v>
      </c>
      <c r="D37" s="14">
        <v>29</v>
      </c>
      <c r="E37" s="14">
        <v>0</v>
      </c>
      <c r="F37" s="14">
        <v>0</v>
      </c>
      <c r="G37" s="14">
        <f t="shared" si="1"/>
        <v>29</v>
      </c>
      <c r="H37" s="14">
        <v>574</v>
      </c>
      <c r="I37" s="14">
        <v>0</v>
      </c>
      <c r="J37" s="14">
        <v>19.792999999999999</v>
      </c>
      <c r="K37" s="14">
        <v>0</v>
      </c>
      <c r="L37" s="14">
        <v>0</v>
      </c>
      <c r="M37" s="14">
        <v>0</v>
      </c>
      <c r="N37" s="3"/>
    </row>
    <row r="38" spans="2:14" s="18" customFormat="1" x14ac:dyDescent="0.25">
      <c r="B38" s="51" t="s">
        <v>33</v>
      </c>
      <c r="C38" s="17">
        <v>264</v>
      </c>
      <c r="D38" s="17">
        <v>237</v>
      </c>
      <c r="E38" s="17">
        <v>179</v>
      </c>
      <c r="F38" s="17">
        <v>0</v>
      </c>
      <c r="G38" s="115">
        <f t="shared" si="1"/>
        <v>58</v>
      </c>
      <c r="H38" s="19">
        <v>8662</v>
      </c>
      <c r="I38" s="19">
        <v>5865.32</v>
      </c>
      <c r="J38" s="17">
        <v>32.811</v>
      </c>
      <c r="K38" s="17">
        <v>32.767000000000003</v>
      </c>
      <c r="L38" s="19">
        <v>2954.55</v>
      </c>
      <c r="M38" s="19">
        <v>17329.37</v>
      </c>
    </row>
    <row r="39" spans="2:14" x14ac:dyDescent="0.25">
      <c r="B39" s="107" t="s">
        <v>34</v>
      </c>
      <c r="C39" s="14">
        <v>4</v>
      </c>
      <c r="D39" s="14">
        <v>2.5</v>
      </c>
      <c r="E39" s="14">
        <v>2</v>
      </c>
      <c r="F39" s="14">
        <v>0</v>
      </c>
      <c r="G39" s="14">
        <f t="shared" si="1"/>
        <v>0.5</v>
      </c>
      <c r="H39" s="14">
        <v>16</v>
      </c>
      <c r="I39" s="14">
        <v>7.6</v>
      </c>
      <c r="J39" s="14">
        <v>4</v>
      </c>
      <c r="K39" s="14">
        <v>3.8</v>
      </c>
      <c r="L39" s="15">
        <v>10062.5</v>
      </c>
      <c r="M39" s="14">
        <v>76.47</v>
      </c>
      <c r="N39" s="3"/>
    </row>
    <row r="40" spans="2:14" s="18" customFormat="1" x14ac:dyDescent="0.25">
      <c r="B40" s="51" t="s">
        <v>35</v>
      </c>
      <c r="C40" s="17">
        <v>584</v>
      </c>
      <c r="D40" s="17">
        <v>721</v>
      </c>
      <c r="E40" s="17">
        <v>291</v>
      </c>
      <c r="F40" s="17">
        <v>0</v>
      </c>
      <c r="G40" s="115">
        <f t="shared" si="1"/>
        <v>430</v>
      </c>
      <c r="H40" s="19">
        <v>23241.5</v>
      </c>
      <c r="I40" s="19">
        <v>12891.76</v>
      </c>
      <c r="J40" s="17">
        <v>39.796999999999997</v>
      </c>
      <c r="K40" s="17">
        <v>44.302</v>
      </c>
      <c r="L40" s="17">
        <v>553.75</v>
      </c>
      <c r="M40" s="19">
        <v>7138.76</v>
      </c>
    </row>
    <row r="41" spans="2:14" x14ac:dyDescent="0.25">
      <c r="B41" s="107" t="s">
        <v>36</v>
      </c>
      <c r="C41" s="15">
        <v>15093</v>
      </c>
      <c r="D41" s="15">
        <v>14592.5</v>
      </c>
      <c r="E41" s="15">
        <v>2155</v>
      </c>
      <c r="F41" s="14">
        <v>0</v>
      </c>
      <c r="G41" s="14">
        <f t="shared" si="1"/>
        <v>12437.5</v>
      </c>
      <c r="H41" s="15">
        <v>54241.45</v>
      </c>
      <c r="I41" s="15">
        <v>9099.65</v>
      </c>
      <c r="J41" s="14">
        <v>3.5939999999999999</v>
      </c>
      <c r="K41" s="14">
        <v>4.2229999999999999</v>
      </c>
      <c r="L41" s="15">
        <v>3483.79</v>
      </c>
      <c r="M41" s="15">
        <v>31701.3</v>
      </c>
      <c r="N41" s="3"/>
    </row>
    <row r="42" spans="2:14" s="18" customFormat="1" x14ac:dyDescent="0.25">
      <c r="B42" s="51" t="s">
        <v>37</v>
      </c>
      <c r="C42" s="17">
        <v>2</v>
      </c>
      <c r="D42" s="17">
        <v>2</v>
      </c>
      <c r="E42" s="17">
        <v>0</v>
      </c>
      <c r="F42" s="17">
        <v>0</v>
      </c>
      <c r="G42" s="115">
        <f t="shared" si="1"/>
        <v>2</v>
      </c>
      <c r="H42" s="17">
        <v>6</v>
      </c>
      <c r="I42" s="17">
        <v>0</v>
      </c>
      <c r="J42" s="17">
        <v>3</v>
      </c>
      <c r="K42" s="17">
        <v>0</v>
      </c>
      <c r="L42" s="17">
        <v>0</v>
      </c>
      <c r="M42" s="17">
        <v>0</v>
      </c>
    </row>
    <row r="43" spans="2:14" x14ac:dyDescent="0.25">
      <c r="B43" s="107" t="s">
        <v>38</v>
      </c>
      <c r="C43" s="14">
        <v>30</v>
      </c>
      <c r="D43" s="20"/>
      <c r="E43" s="20"/>
      <c r="F43" s="20"/>
      <c r="G43" s="14">
        <f t="shared" si="1"/>
        <v>0</v>
      </c>
      <c r="H43" s="14">
        <v>930</v>
      </c>
      <c r="I43" s="20"/>
      <c r="J43" s="14">
        <v>31</v>
      </c>
      <c r="K43" s="20"/>
      <c r="L43" s="20"/>
      <c r="M43" s="20"/>
      <c r="N43" s="3"/>
    </row>
    <row r="44" spans="2:14" s="18" customFormat="1" x14ac:dyDescent="0.25">
      <c r="B44" s="51" t="s">
        <v>39</v>
      </c>
      <c r="C44" s="17">
        <v>8</v>
      </c>
      <c r="D44" s="17">
        <v>6</v>
      </c>
      <c r="E44" s="17">
        <v>0</v>
      </c>
      <c r="F44" s="17">
        <v>0</v>
      </c>
      <c r="G44" s="115">
        <f t="shared" si="1"/>
        <v>6</v>
      </c>
      <c r="H44" s="17">
        <v>72</v>
      </c>
      <c r="I44" s="17">
        <v>0</v>
      </c>
      <c r="J44" s="17">
        <v>9</v>
      </c>
      <c r="K44" s="17">
        <v>0</v>
      </c>
      <c r="L44" s="17">
        <v>0</v>
      </c>
      <c r="M44" s="17">
        <v>0</v>
      </c>
    </row>
    <row r="45" spans="2:14" x14ac:dyDescent="0.25">
      <c r="B45" s="107" t="s">
        <v>40</v>
      </c>
      <c r="C45" s="14">
        <v>124</v>
      </c>
      <c r="D45" s="14">
        <v>102.7</v>
      </c>
      <c r="E45" s="14">
        <v>97.7</v>
      </c>
      <c r="F45" s="14">
        <v>0</v>
      </c>
      <c r="G45" s="14">
        <f t="shared" si="1"/>
        <v>5</v>
      </c>
      <c r="H45" s="15">
        <v>12115.5</v>
      </c>
      <c r="I45" s="15">
        <v>7141.37</v>
      </c>
      <c r="J45" s="14">
        <v>97.706000000000003</v>
      </c>
      <c r="K45" s="14">
        <v>73.094999999999999</v>
      </c>
      <c r="L45" s="15">
        <v>4486.38</v>
      </c>
      <c r="M45" s="15">
        <v>32038.880000000001</v>
      </c>
      <c r="N45" s="3"/>
    </row>
    <row r="46" spans="2:14" s="18" customFormat="1" x14ac:dyDescent="0.25">
      <c r="B46" s="51" t="s">
        <v>41</v>
      </c>
      <c r="C46" s="17">
        <v>6</v>
      </c>
      <c r="D46" s="17">
        <v>4</v>
      </c>
      <c r="E46" s="17">
        <v>4</v>
      </c>
      <c r="F46" s="17">
        <v>0</v>
      </c>
      <c r="G46" s="115">
        <f t="shared" si="1"/>
        <v>0</v>
      </c>
      <c r="H46" s="17">
        <v>42</v>
      </c>
      <c r="I46" s="17">
        <v>24.76</v>
      </c>
      <c r="J46" s="17">
        <v>7</v>
      </c>
      <c r="K46" s="17">
        <v>6.19</v>
      </c>
      <c r="L46" s="19">
        <v>8443.4599999999991</v>
      </c>
      <c r="M46" s="17">
        <v>209.06</v>
      </c>
    </row>
    <row r="47" spans="2:14" s="18" customFormat="1" x14ac:dyDescent="0.25">
      <c r="B47" s="107" t="s">
        <v>42</v>
      </c>
      <c r="C47" s="14">
        <v>12</v>
      </c>
      <c r="D47" s="14">
        <v>21</v>
      </c>
      <c r="E47" s="14">
        <v>19</v>
      </c>
      <c r="F47" s="14">
        <v>0</v>
      </c>
      <c r="G47" s="14">
        <f t="shared" si="1"/>
        <v>2</v>
      </c>
      <c r="H47" s="14">
        <v>96</v>
      </c>
      <c r="I47" s="14">
        <v>163.5</v>
      </c>
      <c r="J47" s="14">
        <v>8</v>
      </c>
      <c r="K47" s="14">
        <v>8.6050000000000004</v>
      </c>
      <c r="L47" s="15">
        <v>7418.35</v>
      </c>
      <c r="M47" s="15">
        <v>1212.9000000000001</v>
      </c>
    </row>
    <row r="48" spans="2:14" s="18" customFormat="1" x14ac:dyDescent="0.25">
      <c r="B48" s="51" t="s">
        <v>43</v>
      </c>
      <c r="C48" s="17">
        <v>202</v>
      </c>
      <c r="D48" s="17">
        <v>283</v>
      </c>
      <c r="E48" s="17">
        <v>18</v>
      </c>
      <c r="F48" s="17">
        <v>0</v>
      </c>
      <c r="G48" s="115">
        <f t="shared" si="1"/>
        <v>265</v>
      </c>
      <c r="H48" s="19">
        <v>7087</v>
      </c>
      <c r="I48" s="17">
        <v>522</v>
      </c>
      <c r="J48" s="17">
        <v>35.084000000000003</v>
      </c>
      <c r="K48" s="17">
        <v>29</v>
      </c>
      <c r="L48" s="19">
        <v>3000</v>
      </c>
      <c r="M48" s="19">
        <v>1566</v>
      </c>
    </row>
    <row r="49" spans="2:15" s="18" customFormat="1" ht="22.5" x14ac:dyDescent="0.25">
      <c r="B49" s="107" t="s">
        <v>44</v>
      </c>
      <c r="C49" s="14">
        <v>192</v>
      </c>
      <c r="D49" s="14">
        <v>217</v>
      </c>
      <c r="E49" s="14">
        <v>27</v>
      </c>
      <c r="F49" s="14">
        <v>0</v>
      </c>
      <c r="G49" s="14">
        <f t="shared" si="1"/>
        <v>190</v>
      </c>
      <c r="H49" s="15">
        <v>5617</v>
      </c>
      <c r="I49" s="14">
        <v>850.7</v>
      </c>
      <c r="J49" s="14">
        <v>29.254999999999999</v>
      </c>
      <c r="K49" s="14">
        <v>31.507000000000001</v>
      </c>
      <c r="L49" s="14">
        <v>509.27</v>
      </c>
      <c r="M49" s="14">
        <v>433.23</v>
      </c>
    </row>
    <row r="50" spans="2:15" s="18" customFormat="1" x14ac:dyDescent="0.25">
      <c r="B50" s="51" t="s">
        <v>45</v>
      </c>
      <c r="C50" s="17">
        <v>458</v>
      </c>
      <c r="D50" s="17">
        <v>144</v>
      </c>
      <c r="E50" s="17">
        <v>0</v>
      </c>
      <c r="F50" s="17">
        <v>0</v>
      </c>
      <c r="G50" s="115">
        <f t="shared" si="1"/>
        <v>144</v>
      </c>
      <c r="H50" s="19">
        <v>1556.9</v>
      </c>
      <c r="I50" s="17">
        <v>0</v>
      </c>
      <c r="J50" s="17">
        <v>3.399</v>
      </c>
      <c r="K50" s="17">
        <v>0</v>
      </c>
      <c r="L50" s="17">
        <v>0</v>
      </c>
      <c r="M50" s="17">
        <v>0</v>
      </c>
    </row>
    <row r="51" spans="2:15" s="18" customFormat="1" x14ac:dyDescent="0.25">
      <c r="B51" s="107" t="s">
        <v>46</v>
      </c>
      <c r="C51" s="15">
        <v>7200</v>
      </c>
      <c r="D51" s="15">
        <v>1900</v>
      </c>
      <c r="E51" s="14">
        <v>0</v>
      </c>
      <c r="F51" s="14">
        <v>0</v>
      </c>
      <c r="G51" s="14">
        <f t="shared" si="1"/>
        <v>1900</v>
      </c>
      <c r="H51" s="15">
        <v>15840</v>
      </c>
      <c r="I51" s="14">
        <v>0</v>
      </c>
      <c r="J51" s="14">
        <v>2.2000000000000002</v>
      </c>
      <c r="K51" s="14">
        <v>0</v>
      </c>
      <c r="L51" s="14">
        <v>0</v>
      </c>
      <c r="M51" s="14">
        <v>0</v>
      </c>
    </row>
    <row r="52" spans="2:15" s="18" customFormat="1" x14ac:dyDescent="0.25">
      <c r="B52" s="51" t="s">
        <v>47</v>
      </c>
      <c r="C52" s="19">
        <v>2335</v>
      </c>
      <c r="D52" s="19">
        <v>2002.24</v>
      </c>
      <c r="E52" s="19">
        <v>1196.67</v>
      </c>
      <c r="F52" s="17">
        <v>0</v>
      </c>
      <c r="G52" s="115">
        <f t="shared" si="1"/>
        <v>805.56999999999994</v>
      </c>
      <c r="H52" s="19">
        <v>259652.01</v>
      </c>
      <c r="I52" s="19">
        <v>149629.12</v>
      </c>
      <c r="J52" s="17">
        <v>111.2</v>
      </c>
      <c r="K52" s="17">
        <v>125.038</v>
      </c>
      <c r="L52" s="19">
        <v>4492.3999999999996</v>
      </c>
      <c r="M52" s="19">
        <v>672193.39</v>
      </c>
    </row>
    <row r="53" spans="2:15" s="18" customFormat="1" x14ac:dyDescent="0.25">
      <c r="B53" s="107" t="s">
        <v>48</v>
      </c>
      <c r="C53" s="14">
        <v>300</v>
      </c>
      <c r="D53" s="14">
        <v>188</v>
      </c>
      <c r="E53" s="14">
        <v>63</v>
      </c>
      <c r="F53" s="14">
        <v>0</v>
      </c>
      <c r="G53" s="14">
        <f t="shared" si="1"/>
        <v>125</v>
      </c>
      <c r="H53" s="15">
        <v>6344</v>
      </c>
      <c r="I53" s="15">
        <v>1494.7</v>
      </c>
      <c r="J53" s="14">
        <v>21.146999999999998</v>
      </c>
      <c r="K53" s="14">
        <v>23.725000000000001</v>
      </c>
      <c r="L53" s="15">
        <v>4195.9799999999996</v>
      </c>
      <c r="M53" s="15">
        <v>6271.73</v>
      </c>
    </row>
    <row r="54" spans="2:15" s="18" customFormat="1" x14ac:dyDescent="0.25">
      <c r="B54" s="51" t="s">
        <v>49</v>
      </c>
      <c r="C54" s="17">
        <v>2</v>
      </c>
      <c r="D54" s="17">
        <v>3</v>
      </c>
      <c r="E54" s="17">
        <v>0</v>
      </c>
      <c r="F54" s="17">
        <v>0</v>
      </c>
      <c r="G54" s="115">
        <f t="shared" si="1"/>
        <v>3</v>
      </c>
      <c r="H54" s="17">
        <v>3.5</v>
      </c>
      <c r="I54" s="17">
        <v>0</v>
      </c>
      <c r="J54" s="17">
        <v>1.75</v>
      </c>
      <c r="K54" s="17">
        <v>0</v>
      </c>
      <c r="L54" s="17">
        <v>0</v>
      </c>
      <c r="M54" s="17">
        <v>0</v>
      </c>
    </row>
    <row r="55" spans="2:15" s="18" customFormat="1" x14ac:dyDescent="0.25">
      <c r="B55" s="107" t="s">
        <v>50</v>
      </c>
      <c r="C55" s="14">
        <v>30</v>
      </c>
      <c r="D55" s="20"/>
      <c r="E55" s="20"/>
      <c r="F55" s="20"/>
      <c r="G55" s="14">
        <f t="shared" si="1"/>
        <v>0</v>
      </c>
      <c r="H55" s="14">
        <v>48</v>
      </c>
      <c r="I55" s="20"/>
      <c r="J55" s="14">
        <v>1.6</v>
      </c>
      <c r="K55" s="20"/>
      <c r="L55" s="20"/>
      <c r="M55" s="20"/>
    </row>
    <row r="56" spans="2:15" s="18" customFormat="1" x14ac:dyDescent="0.25">
      <c r="B56" s="51" t="s">
        <v>51</v>
      </c>
      <c r="C56" s="17">
        <v>15.5</v>
      </c>
      <c r="D56" s="17">
        <v>16</v>
      </c>
      <c r="E56" s="17">
        <v>10.3</v>
      </c>
      <c r="F56" s="17">
        <v>0</v>
      </c>
      <c r="G56" s="115">
        <f t="shared" si="1"/>
        <v>5.6999999999999993</v>
      </c>
      <c r="H56" s="17">
        <v>198.3</v>
      </c>
      <c r="I56" s="17">
        <v>126.28</v>
      </c>
      <c r="J56" s="17">
        <v>12.794</v>
      </c>
      <c r="K56" s="17">
        <v>12.26</v>
      </c>
      <c r="L56" s="19">
        <v>3153.7</v>
      </c>
      <c r="M56" s="17">
        <v>398.25</v>
      </c>
    </row>
    <row r="57" spans="2:15" s="18" customFormat="1" x14ac:dyDescent="0.25">
      <c r="B57" s="107" t="s">
        <v>52</v>
      </c>
      <c r="C57" s="14">
        <v>49</v>
      </c>
      <c r="D57" s="14">
        <v>5.4</v>
      </c>
      <c r="E57" s="14">
        <v>0</v>
      </c>
      <c r="F57" s="14">
        <v>0</v>
      </c>
      <c r="G57" s="14">
        <f t="shared" si="1"/>
        <v>5.4</v>
      </c>
      <c r="H57" s="14">
        <v>481</v>
      </c>
      <c r="I57" s="14">
        <v>0</v>
      </c>
      <c r="J57" s="14">
        <v>9.8160000000000007</v>
      </c>
      <c r="K57" s="14">
        <v>0</v>
      </c>
      <c r="L57" s="14">
        <v>0</v>
      </c>
      <c r="M57" s="14">
        <v>0</v>
      </c>
    </row>
    <row r="58" spans="2:15" x14ac:dyDescent="0.25">
      <c r="B58" s="111" t="s">
        <v>53</v>
      </c>
      <c r="C58" s="112">
        <v>55125</v>
      </c>
      <c r="D58" s="112">
        <v>51056.99</v>
      </c>
      <c r="E58" s="112">
        <v>9381.6200000000008</v>
      </c>
      <c r="F58" s="113">
        <v>360</v>
      </c>
      <c r="G58" s="114">
        <f>SUM(G11:G57)</f>
        <v>41315.369999999995</v>
      </c>
      <c r="H58" s="112">
        <v>636798.63</v>
      </c>
      <c r="I58" s="112">
        <v>288808.71000000002</v>
      </c>
      <c r="J58" s="113">
        <v>0</v>
      </c>
      <c r="K58" s="113">
        <v>0</v>
      </c>
      <c r="L58" s="113">
        <v>0</v>
      </c>
      <c r="M58" s="112">
        <v>1513727.56</v>
      </c>
    </row>
    <row r="59" spans="2:15" s="25" customFormat="1" x14ac:dyDescent="0.25">
      <c r="B59" s="22"/>
      <c r="C59" s="23"/>
      <c r="D59" s="23"/>
      <c r="E59" s="23"/>
      <c r="F59" s="23"/>
      <c r="G59" s="23"/>
      <c r="H59" s="23"/>
      <c r="I59" s="23"/>
      <c r="J59" s="24"/>
      <c r="K59" s="24"/>
      <c r="L59" s="24"/>
      <c r="M59" s="23"/>
    </row>
    <row r="60" spans="2:15" ht="15.75" thickBot="1" x14ac:dyDescent="0.3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5" ht="15" customHeight="1" x14ac:dyDescent="0.25">
      <c r="B61" s="177" t="s">
        <v>73</v>
      </c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9"/>
    </row>
    <row r="62" spans="2:15" ht="45" x14ac:dyDescent="0.25">
      <c r="B62" s="106" t="s">
        <v>2</v>
      </c>
      <c r="C62" s="39" t="s">
        <v>116</v>
      </c>
      <c r="D62" s="39" t="s">
        <v>118</v>
      </c>
      <c r="E62" s="39" t="s">
        <v>61</v>
      </c>
      <c r="F62" s="39" t="s">
        <v>62</v>
      </c>
      <c r="G62" s="106" t="s">
        <v>72</v>
      </c>
      <c r="H62" s="39" t="s">
        <v>64</v>
      </c>
      <c r="I62" s="39" t="s">
        <v>65</v>
      </c>
      <c r="J62" s="39" t="s">
        <v>66</v>
      </c>
      <c r="K62" s="39" t="s">
        <v>67</v>
      </c>
      <c r="L62" s="39" t="s">
        <v>68</v>
      </c>
      <c r="M62" s="39" t="s">
        <v>69</v>
      </c>
    </row>
    <row r="63" spans="2:15" x14ac:dyDescent="0.25">
      <c r="B63" s="13" t="s">
        <v>54</v>
      </c>
      <c r="C63" s="14">
        <v>1.5</v>
      </c>
      <c r="D63" s="14">
        <v>1.5</v>
      </c>
      <c r="E63" s="14">
        <v>0</v>
      </c>
      <c r="F63" s="14">
        <v>0</v>
      </c>
      <c r="G63" s="14">
        <f t="shared" ref="G63:G76" si="2">D63-E63-F63</f>
        <v>1.5</v>
      </c>
      <c r="H63" s="14">
        <v>1.73</v>
      </c>
      <c r="I63" s="14">
        <v>0</v>
      </c>
      <c r="J63" s="14">
        <v>1.153</v>
      </c>
      <c r="K63" s="14">
        <v>0</v>
      </c>
      <c r="L63" s="14">
        <v>0</v>
      </c>
      <c r="M63" s="14">
        <v>0</v>
      </c>
      <c r="N63" s="3"/>
      <c r="O63" s="3"/>
    </row>
    <row r="64" spans="2:15" s="18" customFormat="1" x14ac:dyDescent="0.25">
      <c r="B64" s="16" t="s">
        <v>9</v>
      </c>
      <c r="C64" s="19">
        <v>9340</v>
      </c>
      <c r="D64" s="19">
        <v>1298</v>
      </c>
      <c r="E64" s="17">
        <v>0</v>
      </c>
      <c r="F64" s="17">
        <v>0</v>
      </c>
      <c r="G64" s="115">
        <f t="shared" si="2"/>
        <v>1298</v>
      </c>
      <c r="H64" s="19">
        <v>110475</v>
      </c>
      <c r="I64" s="17">
        <v>0</v>
      </c>
      <c r="J64" s="17">
        <v>11.827999999999999</v>
      </c>
      <c r="K64" s="17">
        <v>0</v>
      </c>
      <c r="L64" s="17">
        <v>0</v>
      </c>
      <c r="M64" s="17">
        <v>0</v>
      </c>
    </row>
    <row r="65" spans="2:15" x14ac:dyDescent="0.25">
      <c r="B65" s="13" t="s">
        <v>10</v>
      </c>
      <c r="C65" s="15">
        <v>1000</v>
      </c>
      <c r="D65" s="20"/>
      <c r="E65" s="20"/>
      <c r="F65" s="20"/>
      <c r="G65" s="14">
        <f t="shared" si="2"/>
        <v>0</v>
      </c>
      <c r="H65" s="14">
        <v>750</v>
      </c>
      <c r="I65" s="20"/>
      <c r="J65" s="14">
        <v>0.75</v>
      </c>
      <c r="K65" s="20"/>
      <c r="L65" s="20"/>
      <c r="M65" s="20"/>
      <c r="N65" s="18"/>
      <c r="O65" s="3"/>
    </row>
    <row r="66" spans="2:15" s="18" customFormat="1" x14ac:dyDescent="0.25">
      <c r="B66" s="16" t="s">
        <v>13</v>
      </c>
      <c r="C66" s="19">
        <v>3394</v>
      </c>
      <c r="D66" s="19">
        <v>2458</v>
      </c>
      <c r="E66" s="17">
        <v>0</v>
      </c>
      <c r="F66" s="17">
        <v>0</v>
      </c>
      <c r="G66" s="115">
        <f t="shared" si="2"/>
        <v>2458</v>
      </c>
      <c r="H66" s="19">
        <v>3741.1</v>
      </c>
      <c r="I66" s="17">
        <v>0</v>
      </c>
      <c r="J66" s="17">
        <v>1.1020000000000001</v>
      </c>
      <c r="K66" s="17">
        <v>0</v>
      </c>
      <c r="L66" s="17">
        <v>0</v>
      </c>
      <c r="M66" s="17">
        <v>0</v>
      </c>
    </row>
    <row r="67" spans="2:15" x14ac:dyDescent="0.25">
      <c r="B67" s="13" t="s">
        <v>55</v>
      </c>
      <c r="C67" s="14">
        <v>352</v>
      </c>
      <c r="D67" s="15">
        <v>2018</v>
      </c>
      <c r="E67" s="14">
        <v>0</v>
      </c>
      <c r="F67" s="14">
        <v>0</v>
      </c>
      <c r="G67" s="14">
        <f t="shared" si="2"/>
        <v>2018</v>
      </c>
      <c r="H67" s="14">
        <v>137.69999999999999</v>
      </c>
      <c r="I67" s="14">
        <v>0</v>
      </c>
      <c r="J67" s="14">
        <v>0.39100000000000001</v>
      </c>
      <c r="K67" s="14">
        <v>0</v>
      </c>
      <c r="L67" s="14">
        <v>0</v>
      </c>
      <c r="M67" s="14">
        <v>0</v>
      </c>
      <c r="N67" s="18"/>
      <c r="O67" s="18"/>
    </row>
    <row r="68" spans="2:15" s="18" customFormat="1" x14ac:dyDescent="0.25">
      <c r="B68" s="16" t="s">
        <v>16</v>
      </c>
      <c r="C68" s="19">
        <v>8500</v>
      </c>
      <c r="D68" s="19">
        <v>9000</v>
      </c>
      <c r="E68" s="17">
        <v>0</v>
      </c>
      <c r="F68" s="17">
        <v>0</v>
      </c>
      <c r="G68" s="115">
        <f t="shared" si="2"/>
        <v>9000</v>
      </c>
      <c r="H68" s="19">
        <v>7225</v>
      </c>
      <c r="I68" s="17">
        <v>0</v>
      </c>
      <c r="J68" s="17">
        <v>0.85</v>
      </c>
      <c r="K68" s="17">
        <v>0</v>
      </c>
      <c r="L68" s="17">
        <v>0</v>
      </c>
      <c r="M68" s="17">
        <v>0</v>
      </c>
    </row>
    <row r="69" spans="2:15" x14ac:dyDescent="0.25">
      <c r="B69" s="13" t="s">
        <v>31</v>
      </c>
      <c r="C69" s="15">
        <v>125699</v>
      </c>
      <c r="D69" s="15">
        <v>78901</v>
      </c>
      <c r="E69" s="14">
        <v>0</v>
      </c>
      <c r="F69" s="14">
        <v>0</v>
      </c>
      <c r="G69" s="14">
        <f t="shared" si="2"/>
        <v>78901</v>
      </c>
      <c r="H69" s="15">
        <v>75547.37</v>
      </c>
      <c r="I69" s="14">
        <v>0</v>
      </c>
      <c r="J69" s="14">
        <v>0.60099999999999998</v>
      </c>
      <c r="K69" s="14">
        <v>0</v>
      </c>
      <c r="L69" s="14">
        <v>0</v>
      </c>
      <c r="M69" s="14">
        <v>0</v>
      </c>
      <c r="N69" s="3"/>
      <c r="O69" s="3"/>
    </row>
    <row r="70" spans="2:15" s="18" customFormat="1" x14ac:dyDescent="0.25">
      <c r="B70" s="16" t="s">
        <v>35</v>
      </c>
      <c r="C70" s="19">
        <v>2205</v>
      </c>
      <c r="D70" s="17">
        <v>797</v>
      </c>
      <c r="E70" s="17">
        <v>0</v>
      </c>
      <c r="F70" s="17">
        <v>0</v>
      </c>
      <c r="G70" s="115">
        <f t="shared" si="2"/>
        <v>797</v>
      </c>
      <c r="H70" s="19">
        <v>36725</v>
      </c>
      <c r="I70" s="17">
        <v>0</v>
      </c>
      <c r="J70" s="17">
        <v>16.655000000000001</v>
      </c>
      <c r="K70" s="17">
        <v>0</v>
      </c>
      <c r="L70" s="17">
        <v>0</v>
      </c>
      <c r="M70" s="17">
        <v>0</v>
      </c>
    </row>
    <row r="71" spans="2:15" x14ac:dyDescent="0.25">
      <c r="B71" s="13" t="s">
        <v>36</v>
      </c>
      <c r="C71" s="15">
        <v>222918.5</v>
      </c>
      <c r="D71" s="15">
        <v>146082.79999999999</v>
      </c>
      <c r="E71" s="14">
        <v>0</v>
      </c>
      <c r="F71" s="14">
        <v>0</v>
      </c>
      <c r="G71" s="14">
        <f t="shared" si="2"/>
        <v>146082.79999999999</v>
      </c>
      <c r="H71" s="15">
        <v>187048.46</v>
      </c>
      <c r="I71" s="14">
        <v>0</v>
      </c>
      <c r="J71" s="14">
        <v>0.83899999999999997</v>
      </c>
      <c r="K71" s="14">
        <v>0</v>
      </c>
      <c r="L71" s="14">
        <v>0</v>
      </c>
      <c r="M71" s="14">
        <v>0</v>
      </c>
      <c r="N71" s="3"/>
      <c r="O71" s="3"/>
    </row>
    <row r="72" spans="2:15" s="18" customFormat="1" x14ac:dyDescent="0.25">
      <c r="B72" s="16" t="s">
        <v>56</v>
      </c>
      <c r="C72" s="17">
        <v>60</v>
      </c>
      <c r="D72" s="27"/>
      <c r="E72" s="27"/>
      <c r="F72" s="27"/>
      <c r="G72" s="115">
        <f t="shared" si="2"/>
        <v>0</v>
      </c>
      <c r="H72" s="17">
        <v>960</v>
      </c>
      <c r="I72" s="27"/>
      <c r="J72" s="17">
        <v>16</v>
      </c>
      <c r="K72" s="27"/>
      <c r="L72" s="27"/>
      <c r="M72" s="27"/>
    </row>
    <row r="73" spans="2:15" x14ac:dyDescent="0.25">
      <c r="B73" s="13" t="s">
        <v>44</v>
      </c>
      <c r="C73" s="15">
        <v>1246</v>
      </c>
      <c r="D73" s="14">
        <v>239</v>
      </c>
      <c r="E73" s="14">
        <v>0</v>
      </c>
      <c r="F73" s="14">
        <v>0</v>
      </c>
      <c r="G73" s="14">
        <f t="shared" si="2"/>
        <v>239</v>
      </c>
      <c r="H73" s="15">
        <v>20570.2</v>
      </c>
      <c r="I73" s="14">
        <v>0</v>
      </c>
      <c r="J73" s="14">
        <v>16.509</v>
      </c>
      <c r="K73" s="14">
        <v>0</v>
      </c>
      <c r="L73" s="14">
        <v>0</v>
      </c>
      <c r="M73" s="14">
        <v>0</v>
      </c>
      <c r="N73" s="3"/>
      <c r="O73" s="3"/>
    </row>
    <row r="74" spans="2:15" s="18" customFormat="1" x14ac:dyDescent="0.25">
      <c r="B74" s="16" t="s">
        <v>45</v>
      </c>
      <c r="C74" s="19">
        <v>17432</v>
      </c>
      <c r="D74" s="19">
        <v>6055</v>
      </c>
      <c r="E74" s="17">
        <v>0</v>
      </c>
      <c r="F74" s="17">
        <v>0</v>
      </c>
      <c r="G74" s="115">
        <f t="shared" si="2"/>
        <v>6055</v>
      </c>
      <c r="H74" s="19">
        <v>22441.95</v>
      </c>
      <c r="I74" s="17">
        <v>0</v>
      </c>
      <c r="J74" s="17">
        <v>1.2869999999999999</v>
      </c>
      <c r="K74" s="17">
        <v>0</v>
      </c>
      <c r="L74" s="17">
        <v>0</v>
      </c>
      <c r="M74" s="17">
        <v>0</v>
      </c>
    </row>
    <row r="75" spans="2:15" x14ac:dyDescent="0.25">
      <c r="B75" s="13" t="s">
        <v>46</v>
      </c>
      <c r="C75" s="15">
        <v>32694</v>
      </c>
      <c r="D75" s="15">
        <v>37310</v>
      </c>
      <c r="E75" s="14">
        <v>0</v>
      </c>
      <c r="F75" s="14">
        <v>0</v>
      </c>
      <c r="G75" s="14">
        <f t="shared" si="2"/>
        <v>37310</v>
      </c>
      <c r="H75" s="15">
        <v>57339.199999999997</v>
      </c>
      <c r="I75" s="14">
        <v>0</v>
      </c>
      <c r="J75" s="14">
        <v>1.754</v>
      </c>
      <c r="K75" s="14">
        <v>0</v>
      </c>
      <c r="L75" s="14">
        <v>0</v>
      </c>
      <c r="M75" s="14">
        <v>0</v>
      </c>
      <c r="N75" s="3"/>
      <c r="O75" s="3"/>
    </row>
    <row r="76" spans="2:15" s="18" customFormat="1" x14ac:dyDescent="0.25">
      <c r="B76" s="16" t="s">
        <v>50</v>
      </c>
      <c r="C76" s="19">
        <v>1000</v>
      </c>
      <c r="D76" s="27"/>
      <c r="E76" s="27"/>
      <c r="F76" s="27"/>
      <c r="G76" s="115">
        <f t="shared" si="2"/>
        <v>0</v>
      </c>
      <c r="H76" s="17">
        <v>900</v>
      </c>
      <c r="I76" s="27"/>
      <c r="J76" s="17">
        <v>0.9</v>
      </c>
      <c r="K76" s="27"/>
      <c r="L76" s="27"/>
      <c r="M76" s="27"/>
    </row>
    <row r="77" spans="2:15" x14ac:dyDescent="0.25">
      <c r="B77" s="111" t="s">
        <v>53</v>
      </c>
      <c r="C77" s="112">
        <v>425842</v>
      </c>
      <c r="D77" s="112">
        <v>284160.3</v>
      </c>
      <c r="E77" s="113">
        <v>0</v>
      </c>
      <c r="F77" s="113">
        <v>0</v>
      </c>
      <c r="G77" s="114">
        <f>SUM(G63:G76)</f>
        <v>284160.3</v>
      </c>
      <c r="H77" s="112">
        <v>523862.71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3"/>
      <c r="O77" s="3"/>
    </row>
    <row r="78" spans="2:15" x14ac:dyDescent="0.25">
      <c r="B78" s="180"/>
      <c r="C78" s="180"/>
      <c r="D78" s="180"/>
      <c r="E78" s="180"/>
      <c r="F78" s="180"/>
      <c r="G78" s="180"/>
      <c r="H78" s="180"/>
      <c r="I78" s="180"/>
      <c r="J78" s="2"/>
      <c r="K78" s="2"/>
      <c r="L78" s="2"/>
      <c r="M78" s="2"/>
      <c r="N78" s="3"/>
      <c r="O78" s="3"/>
    </row>
    <row r="79" spans="2:15" x14ac:dyDescent="0.25">
      <c r="B79" s="180" t="s">
        <v>133</v>
      </c>
      <c r="C79" s="180"/>
      <c r="D79" s="180"/>
      <c r="E79" s="180"/>
      <c r="F79" s="180"/>
      <c r="G79" s="180"/>
      <c r="H79" s="180"/>
      <c r="I79" s="180"/>
      <c r="J79" s="2"/>
      <c r="K79" s="2"/>
      <c r="L79" s="2"/>
      <c r="M79" s="2"/>
    </row>
  </sheetData>
  <mergeCells count="8">
    <mergeCell ref="B61:M61"/>
    <mergeCell ref="B78:I78"/>
    <mergeCell ref="B79:I79"/>
    <mergeCell ref="B2:M2"/>
    <mergeCell ref="B3:M3"/>
    <mergeCell ref="B4:M4"/>
    <mergeCell ref="B5:C5"/>
    <mergeCell ref="B9:M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68"/>
  <sheetViews>
    <sheetView workbookViewId="0">
      <selection activeCell="O19" sqref="O19"/>
    </sheetView>
  </sheetViews>
  <sheetFormatPr baseColWidth="10" defaultColWidth="11.42578125" defaultRowHeight="15" x14ac:dyDescent="0.25"/>
  <cols>
    <col min="1" max="1" width="4.28515625" style="3" customWidth="1"/>
    <col min="2" max="2" width="25.7109375" style="3" customWidth="1"/>
    <col min="3" max="8" width="11.5703125" style="3" bestFit="1" customWidth="1"/>
    <col min="9" max="9" width="12.28515625" style="3" bestFit="1" customWidth="1"/>
    <col min="10" max="10" width="12.5703125" style="3" customWidth="1"/>
    <col min="11" max="11" width="12.42578125" style="3" bestFit="1" customWidth="1"/>
    <col min="12" max="13" width="11.5703125" style="3" bestFit="1" customWidth="1"/>
    <col min="14" max="14" width="12.42578125" style="3" bestFit="1" customWidth="1"/>
    <col min="15" max="16384" width="11.42578125" style="3"/>
  </cols>
  <sheetData>
    <row r="1" spans="1:14" ht="15.75" thickBot="1" x14ac:dyDescent="0.3"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4" ht="15.75" x14ac:dyDescent="0.25">
      <c r="B2" s="181" t="s">
        <v>57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4" x14ac:dyDescent="0.25">
      <c r="B3" s="196" t="s">
        <v>58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1:14" x14ac:dyDescent="0.25">
      <c r="B4" s="199" t="s">
        <v>136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1:14" ht="15" customHeight="1" x14ac:dyDescent="0.25">
      <c r="B5" s="202" t="s">
        <v>60</v>
      </c>
      <c r="C5" s="203"/>
      <c r="D5" s="34"/>
      <c r="E5" s="40"/>
      <c r="F5" s="25"/>
      <c r="G5" s="40"/>
      <c r="H5" s="40"/>
      <c r="I5" s="40"/>
      <c r="J5" s="41"/>
      <c r="K5" s="25"/>
      <c r="L5" s="119"/>
      <c r="M5" s="127">
        <v>42583</v>
      </c>
      <c r="N5" s="120"/>
    </row>
    <row r="6" spans="1:14" ht="45" x14ac:dyDescent="0.25">
      <c r="B6" s="125" t="s">
        <v>114</v>
      </c>
      <c r="C6" s="38" t="s">
        <v>76</v>
      </c>
      <c r="D6" s="38" t="s">
        <v>77</v>
      </c>
      <c r="E6" s="38" t="s">
        <v>78</v>
      </c>
      <c r="F6" s="38" t="s">
        <v>79</v>
      </c>
      <c r="G6" s="38" t="s">
        <v>142</v>
      </c>
      <c r="H6" s="38" t="s">
        <v>3</v>
      </c>
      <c r="I6" s="39" t="s">
        <v>141</v>
      </c>
      <c r="J6" s="38" t="s">
        <v>80</v>
      </c>
      <c r="K6" s="38" t="s">
        <v>144</v>
      </c>
      <c r="L6" s="38" t="s">
        <v>145</v>
      </c>
      <c r="M6" s="38" t="s">
        <v>4</v>
      </c>
      <c r="N6" s="126" t="s">
        <v>5</v>
      </c>
    </row>
    <row r="7" spans="1:14" ht="15.75" thickBot="1" x14ac:dyDescent="0.3">
      <c r="B7" s="121" t="s">
        <v>115</v>
      </c>
      <c r="C7" s="122">
        <f t="shared" ref="C7:N7" si="0">C16+C42+C66</f>
        <v>368</v>
      </c>
      <c r="D7" s="123">
        <f t="shared" si="0"/>
        <v>1989.85</v>
      </c>
      <c r="E7" s="123">
        <f t="shared" si="0"/>
        <v>193928.07</v>
      </c>
      <c r="F7" s="123">
        <f t="shared" si="0"/>
        <v>196285.92</v>
      </c>
      <c r="G7" s="123">
        <f t="shared" si="0"/>
        <v>70379.26999999999</v>
      </c>
      <c r="H7" s="123">
        <f t="shared" si="0"/>
        <v>0</v>
      </c>
      <c r="I7" s="122">
        <f t="shared" si="0"/>
        <v>0</v>
      </c>
      <c r="J7" s="123">
        <f t="shared" si="0"/>
        <v>3539393.5600000005</v>
      </c>
      <c r="K7" s="123">
        <f t="shared" si="0"/>
        <v>1582497.79</v>
      </c>
      <c r="L7" s="122">
        <f t="shared" si="0"/>
        <v>0</v>
      </c>
      <c r="M7" s="122">
        <f t="shared" si="0"/>
        <v>0</v>
      </c>
      <c r="N7" s="124">
        <f t="shared" si="0"/>
        <v>1471855.32</v>
      </c>
    </row>
    <row r="8" spans="1:14" x14ac:dyDescent="0.25">
      <c r="B8" s="42"/>
      <c r="C8" s="43"/>
      <c r="D8" s="43"/>
      <c r="E8" s="43"/>
      <c r="F8" s="43"/>
      <c r="G8" s="43"/>
      <c r="H8" s="43"/>
      <c r="I8" s="43"/>
      <c r="J8" s="43"/>
      <c r="L8" s="47"/>
      <c r="M8" s="44"/>
    </row>
    <row r="9" spans="1:14" x14ac:dyDescent="0.25">
      <c r="B9" s="42"/>
      <c r="C9" s="43"/>
      <c r="D9" s="43"/>
      <c r="E9" s="43"/>
      <c r="F9" s="43"/>
      <c r="G9" s="43"/>
      <c r="H9" s="43"/>
      <c r="I9" s="43"/>
      <c r="J9" s="43"/>
      <c r="L9" s="47"/>
      <c r="M9" s="34"/>
      <c r="N9" s="35"/>
    </row>
    <row r="10" spans="1:14" ht="15.75" customHeight="1" x14ac:dyDescent="0.25">
      <c r="B10" s="204" t="s">
        <v>135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</row>
    <row r="11" spans="1:14" ht="45" x14ac:dyDescent="0.25">
      <c r="B11" s="106" t="s">
        <v>2</v>
      </c>
      <c r="C11" s="106" t="s">
        <v>76</v>
      </c>
      <c r="D11" s="106" t="s">
        <v>77</v>
      </c>
      <c r="E11" s="106" t="s">
        <v>78</v>
      </c>
      <c r="F11" s="106" t="s">
        <v>79</v>
      </c>
      <c r="G11" s="106" t="s">
        <v>142</v>
      </c>
      <c r="H11" s="106" t="s">
        <v>3</v>
      </c>
      <c r="I11" s="39" t="s">
        <v>141</v>
      </c>
      <c r="J11" s="106" t="s">
        <v>80</v>
      </c>
      <c r="K11" s="38" t="s">
        <v>144</v>
      </c>
      <c r="L11" s="38" t="s">
        <v>145</v>
      </c>
      <c r="M11" s="106" t="s">
        <v>4</v>
      </c>
      <c r="N11" s="106" t="s">
        <v>5</v>
      </c>
    </row>
    <row r="12" spans="1:14" x14ac:dyDescent="0.25">
      <c r="A12" s="136"/>
      <c r="B12" s="51" t="s">
        <v>110</v>
      </c>
      <c r="C12" s="19"/>
      <c r="D12" s="17"/>
      <c r="E12" s="19"/>
      <c r="F12" s="19"/>
      <c r="G12" s="19"/>
      <c r="H12" s="19"/>
      <c r="I12" s="27"/>
      <c r="J12" s="27"/>
      <c r="K12" s="19"/>
      <c r="L12" s="17"/>
      <c r="M12" s="17"/>
      <c r="N12" s="19"/>
    </row>
    <row r="13" spans="1:14" x14ac:dyDescent="0.25">
      <c r="A13" s="137" t="s">
        <v>139</v>
      </c>
      <c r="B13" s="107" t="s">
        <v>111</v>
      </c>
      <c r="C13" s="14"/>
      <c r="D13" s="14"/>
      <c r="E13" s="15"/>
      <c r="F13" s="15"/>
      <c r="G13" s="15"/>
      <c r="H13" s="14"/>
      <c r="I13" s="20"/>
      <c r="J13" s="20"/>
      <c r="K13" s="15"/>
      <c r="L13" s="14"/>
      <c r="M13" s="15"/>
      <c r="N13" s="15"/>
    </row>
    <row r="14" spans="1:14" x14ac:dyDescent="0.25">
      <c r="A14" s="137" t="s">
        <v>139</v>
      </c>
      <c r="B14" s="52" t="s">
        <v>112</v>
      </c>
      <c r="C14" s="31"/>
      <c r="D14" s="30"/>
      <c r="E14" s="31"/>
      <c r="F14" s="31"/>
      <c r="G14" s="31"/>
      <c r="H14" s="31"/>
      <c r="I14" s="32"/>
      <c r="J14" s="32"/>
      <c r="K14" s="31"/>
      <c r="L14" s="30"/>
      <c r="M14" s="30"/>
      <c r="N14" s="31"/>
    </row>
    <row r="15" spans="1:14" s="18" customFormat="1" x14ac:dyDescent="0.25">
      <c r="A15" s="135" t="s">
        <v>139</v>
      </c>
      <c r="B15" s="107" t="s">
        <v>113</v>
      </c>
      <c r="C15" s="14"/>
      <c r="D15" s="14"/>
      <c r="E15" s="15"/>
      <c r="F15" s="15"/>
      <c r="G15" s="15"/>
      <c r="H15" s="14"/>
      <c r="I15" s="20"/>
      <c r="J15" s="15"/>
      <c r="K15" s="15"/>
      <c r="L15" s="14"/>
      <c r="M15" s="14"/>
      <c r="N15" s="15"/>
    </row>
    <row r="16" spans="1:14" x14ac:dyDescent="0.25">
      <c r="B16" s="108" t="s">
        <v>53</v>
      </c>
      <c r="C16" s="128">
        <f>SUM(C12:C15)</f>
        <v>0</v>
      </c>
      <c r="D16" s="128">
        <f t="shared" ref="D16:N16" si="1">SUM(D12:D15)</f>
        <v>0</v>
      </c>
      <c r="E16" s="128">
        <f t="shared" si="1"/>
        <v>0</v>
      </c>
      <c r="F16" s="128">
        <f t="shared" si="1"/>
        <v>0</v>
      </c>
      <c r="G16" s="128">
        <f t="shared" si="1"/>
        <v>0</v>
      </c>
      <c r="H16" s="128">
        <f t="shared" si="1"/>
        <v>0</v>
      </c>
      <c r="I16" s="128">
        <f t="shared" si="1"/>
        <v>0</v>
      </c>
      <c r="J16" s="128">
        <f t="shared" si="1"/>
        <v>0</v>
      </c>
      <c r="K16" s="128">
        <f t="shared" si="1"/>
        <v>0</v>
      </c>
      <c r="L16" s="128">
        <v>0</v>
      </c>
      <c r="M16" s="128">
        <v>0</v>
      </c>
      <c r="N16" s="128">
        <f t="shared" si="1"/>
        <v>0</v>
      </c>
    </row>
    <row r="17" spans="2:14" ht="18" customHeight="1" x14ac:dyDescent="0.25">
      <c r="B17" s="192" t="s">
        <v>140</v>
      </c>
      <c r="C17" s="192"/>
      <c r="D17" s="192"/>
      <c r="E17" s="192"/>
      <c r="F17" s="192"/>
      <c r="G17" s="192"/>
      <c r="H17" s="192"/>
      <c r="I17" s="192"/>
      <c r="J17" s="192"/>
      <c r="K17" s="45"/>
      <c r="L17" s="47"/>
      <c r="M17" s="47"/>
    </row>
    <row r="18" spans="2:14" ht="18" customHeight="1" x14ac:dyDescent="0.25">
      <c r="B18" s="129"/>
      <c r="C18" s="129"/>
      <c r="D18" s="129"/>
      <c r="E18" s="129"/>
      <c r="F18" s="129"/>
      <c r="G18" s="129"/>
      <c r="H18" s="129"/>
      <c r="I18" s="129"/>
      <c r="J18" s="129"/>
      <c r="K18" s="45"/>
      <c r="L18" s="47"/>
      <c r="M18" s="47"/>
    </row>
    <row r="19" spans="2:14" x14ac:dyDescent="0.25">
      <c r="B19" s="193" t="s">
        <v>137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31"/>
    </row>
    <row r="20" spans="2:14" ht="45" x14ac:dyDescent="0.25">
      <c r="B20" s="106" t="s">
        <v>2</v>
      </c>
      <c r="C20" s="106" t="s">
        <v>76</v>
      </c>
      <c r="D20" s="106" t="s">
        <v>77</v>
      </c>
      <c r="E20" s="106" t="s">
        <v>78</v>
      </c>
      <c r="F20" s="106" t="s">
        <v>79</v>
      </c>
      <c r="G20" s="106" t="s">
        <v>143</v>
      </c>
      <c r="H20" s="106" t="s">
        <v>3</v>
      </c>
      <c r="I20" s="39" t="s">
        <v>141</v>
      </c>
      <c r="J20" s="106" t="s">
        <v>80</v>
      </c>
      <c r="K20" s="38" t="s">
        <v>144</v>
      </c>
      <c r="L20" s="38" t="s">
        <v>145</v>
      </c>
      <c r="M20" s="106" t="s">
        <v>4</v>
      </c>
      <c r="N20" s="106" t="s">
        <v>5</v>
      </c>
    </row>
    <row r="21" spans="2:14" x14ac:dyDescent="0.25">
      <c r="B21" s="130" t="s">
        <v>81</v>
      </c>
      <c r="C21" s="28">
        <v>0</v>
      </c>
      <c r="D21" s="28">
        <v>0</v>
      </c>
      <c r="E21" s="28">
        <v>16</v>
      </c>
      <c r="F21" s="28">
        <v>16</v>
      </c>
      <c r="G21" s="28">
        <v>11</v>
      </c>
      <c r="H21" s="28">
        <v>0</v>
      </c>
      <c r="I21" s="28"/>
      <c r="J21" s="28">
        <v>143.5</v>
      </c>
      <c r="K21" s="28">
        <v>60.5</v>
      </c>
      <c r="L21" s="28">
        <v>5.5</v>
      </c>
      <c r="M21" s="29">
        <v>10000</v>
      </c>
      <c r="N21" s="28">
        <v>605</v>
      </c>
    </row>
    <row r="22" spans="2:14" s="18" customFormat="1" x14ac:dyDescent="0.25">
      <c r="B22" s="52" t="s">
        <v>82</v>
      </c>
      <c r="C22" s="30">
        <v>0</v>
      </c>
      <c r="D22" s="30">
        <v>0</v>
      </c>
      <c r="E22" s="30">
        <v>33</v>
      </c>
      <c r="F22" s="30">
        <v>33</v>
      </c>
      <c r="G22" s="30">
        <v>33</v>
      </c>
      <c r="H22" s="30">
        <v>0</v>
      </c>
      <c r="I22" s="30"/>
      <c r="J22" s="30">
        <v>159.53</v>
      </c>
      <c r="K22" s="30">
        <v>89.25</v>
      </c>
      <c r="L22" s="30">
        <v>2.7050000000000001</v>
      </c>
      <c r="M22" s="31">
        <v>9082.18</v>
      </c>
      <c r="N22" s="30">
        <v>810.59</v>
      </c>
    </row>
    <row r="23" spans="2:14" x14ac:dyDescent="0.25">
      <c r="B23" s="130" t="s">
        <v>83</v>
      </c>
      <c r="C23" s="28">
        <v>0</v>
      </c>
      <c r="D23" s="28">
        <v>0</v>
      </c>
      <c r="E23" s="28">
        <v>80</v>
      </c>
      <c r="F23" s="28">
        <v>80</v>
      </c>
      <c r="G23" s="28">
        <v>80</v>
      </c>
      <c r="H23" s="28">
        <v>0</v>
      </c>
      <c r="I23" s="28"/>
      <c r="J23" s="28">
        <v>320</v>
      </c>
      <c r="K23" s="28">
        <v>80</v>
      </c>
      <c r="L23" s="28">
        <v>1</v>
      </c>
      <c r="M23" s="29">
        <v>99000</v>
      </c>
      <c r="N23" s="29">
        <v>7920</v>
      </c>
    </row>
    <row r="24" spans="2:14" s="18" customFormat="1" x14ac:dyDescent="0.25">
      <c r="B24" s="52" t="s">
        <v>84</v>
      </c>
      <c r="C24" s="30">
        <v>0</v>
      </c>
      <c r="D24" s="30">
        <v>0</v>
      </c>
      <c r="E24" s="30">
        <v>9</v>
      </c>
      <c r="F24" s="30">
        <v>9</v>
      </c>
      <c r="G24" s="30">
        <v>9</v>
      </c>
      <c r="H24" s="30">
        <v>0</v>
      </c>
      <c r="I24" s="30"/>
      <c r="J24" s="30">
        <v>60.3</v>
      </c>
      <c r="K24" s="30">
        <v>42.3</v>
      </c>
      <c r="L24" s="30">
        <v>4.7</v>
      </c>
      <c r="M24" s="31">
        <v>8000</v>
      </c>
      <c r="N24" s="30">
        <v>338.4</v>
      </c>
    </row>
    <row r="25" spans="2:14" x14ac:dyDescent="0.25">
      <c r="B25" s="130" t="s">
        <v>85</v>
      </c>
      <c r="C25" s="28">
        <v>0</v>
      </c>
      <c r="D25" s="28">
        <v>0</v>
      </c>
      <c r="E25" s="28">
        <v>4</v>
      </c>
      <c r="F25" s="28">
        <v>4</v>
      </c>
      <c r="G25" s="28">
        <v>4</v>
      </c>
      <c r="H25" s="28">
        <v>0</v>
      </c>
      <c r="I25" s="28"/>
      <c r="J25" s="28">
        <v>60</v>
      </c>
      <c r="K25" s="28">
        <v>59.64</v>
      </c>
      <c r="L25" s="28">
        <v>14.91</v>
      </c>
      <c r="M25" s="29">
        <v>8020.39</v>
      </c>
      <c r="N25" s="28">
        <v>478.34</v>
      </c>
    </row>
    <row r="26" spans="2:14" s="18" customFormat="1" x14ac:dyDescent="0.25">
      <c r="B26" s="52" t="s">
        <v>86</v>
      </c>
      <c r="C26" s="30">
        <v>0</v>
      </c>
      <c r="D26" s="30">
        <v>0</v>
      </c>
      <c r="E26" s="30">
        <v>10</v>
      </c>
      <c r="F26" s="30">
        <v>10</v>
      </c>
      <c r="G26" s="30">
        <v>10</v>
      </c>
      <c r="H26" s="30">
        <v>0</v>
      </c>
      <c r="I26" s="30"/>
      <c r="J26" s="30">
        <v>38</v>
      </c>
      <c r="K26" s="30">
        <v>20.5</v>
      </c>
      <c r="L26" s="30">
        <v>2.0499999999999998</v>
      </c>
      <c r="M26" s="31">
        <v>7500</v>
      </c>
      <c r="N26" s="30">
        <v>153.75</v>
      </c>
    </row>
    <row r="27" spans="2:14" x14ac:dyDescent="0.25">
      <c r="B27" s="130" t="s">
        <v>87</v>
      </c>
      <c r="C27" s="28">
        <v>0</v>
      </c>
      <c r="D27" s="28">
        <v>350</v>
      </c>
      <c r="E27" s="29">
        <v>1280</v>
      </c>
      <c r="F27" s="29">
        <v>1630</v>
      </c>
      <c r="G27" s="28">
        <v>395</v>
      </c>
      <c r="H27" s="28">
        <v>0</v>
      </c>
      <c r="I27" s="28"/>
      <c r="J27" s="29">
        <v>28951.8</v>
      </c>
      <c r="K27" s="29">
        <v>6932.7</v>
      </c>
      <c r="L27" s="28">
        <v>17.550999999999998</v>
      </c>
      <c r="M27" s="29">
        <v>2359.17</v>
      </c>
      <c r="N27" s="29">
        <v>16355.39</v>
      </c>
    </row>
    <row r="28" spans="2:14" s="18" customFormat="1" x14ac:dyDescent="0.25">
      <c r="B28" s="52" t="s">
        <v>88</v>
      </c>
      <c r="C28" s="30">
        <v>0</v>
      </c>
      <c r="D28" s="30">
        <v>0</v>
      </c>
      <c r="E28" s="30">
        <v>238</v>
      </c>
      <c r="F28" s="30">
        <v>238</v>
      </c>
      <c r="G28" s="30">
        <v>238</v>
      </c>
      <c r="H28" s="30">
        <v>0</v>
      </c>
      <c r="I28" s="30"/>
      <c r="J28" s="30">
        <v>994.35</v>
      </c>
      <c r="K28" s="30">
        <v>719.62</v>
      </c>
      <c r="L28" s="30">
        <v>3.024</v>
      </c>
      <c r="M28" s="31">
        <v>22103.51</v>
      </c>
      <c r="N28" s="31">
        <v>15906.13</v>
      </c>
    </row>
    <row r="29" spans="2:14" x14ac:dyDescent="0.25">
      <c r="B29" s="130" t="s">
        <v>89</v>
      </c>
      <c r="C29" s="28">
        <v>0</v>
      </c>
      <c r="D29" s="28">
        <v>0</v>
      </c>
      <c r="E29" s="28">
        <v>150</v>
      </c>
      <c r="F29" s="28">
        <v>150</v>
      </c>
      <c r="G29" s="28">
        <v>0</v>
      </c>
      <c r="H29" s="28">
        <v>0</v>
      </c>
      <c r="I29" s="28"/>
      <c r="J29" s="29">
        <v>2085</v>
      </c>
      <c r="K29" s="28">
        <v>0</v>
      </c>
      <c r="L29" s="28">
        <v>0</v>
      </c>
      <c r="M29" s="28">
        <v>0</v>
      </c>
      <c r="N29" s="28">
        <v>0</v>
      </c>
    </row>
    <row r="30" spans="2:14" s="18" customFormat="1" x14ac:dyDescent="0.25">
      <c r="B30" s="52" t="s">
        <v>90</v>
      </c>
      <c r="C30" s="30">
        <v>0</v>
      </c>
      <c r="D30" s="30">
        <v>1</v>
      </c>
      <c r="E30" s="30">
        <v>21</v>
      </c>
      <c r="F30" s="30">
        <v>22</v>
      </c>
      <c r="G30" s="30">
        <v>21</v>
      </c>
      <c r="H30" s="30">
        <v>0</v>
      </c>
      <c r="I30" s="30"/>
      <c r="J30" s="30">
        <v>184.8</v>
      </c>
      <c r="K30" s="30">
        <v>104.8</v>
      </c>
      <c r="L30" s="30">
        <v>4.99</v>
      </c>
      <c r="M30" s="31">
        <v>8234.35</v>
      </c>
      <c r="N30" s="30">
        <v>862.96</v>
      </c>
    </row>
    <row r="31" spans="2:14" x14ac:dyDescent="0.25">
      <c r="B31" s="130" t="s">
        <v>91</v>
      </c>
      <c r="C31" s="28">
        <v>0</v>
      </c>
      <c r="D31" s="28">
        <v>0</v>
      </c>
      <c r="E31" s="28">
        <v>15</v>
      </c>
      <c r="F31" s="28">
        <v>15</v>
      </c>
      <c r="G31" s="28">
        <v>15</v>
      </c>
      <c r="H31" s="28">
        <v>0</v>
      </c>
      <c r="I31" s="28"/>
      <c r="J31" s="28">
        <v>114.6</v>
      </c>
      <c r="K31" s="28">
        <v>50.5</v>
      </c>
      <c r="L31" s="28">
        <v>3.367</v>
      </c>
      <c r="M31" s="29">
        <v>8100</v>
      </c>
      <c r="N31" s="28">
        <v>409.05</v>
      </c>
    </row>
    <row r="32" spans="2:14" s="18" customFormat="1" x14ac:dyDescent="0.25">
      <c r="B32" s="52" t="s">
        <v>92</v>
      </c>
      <c r="C32" s="30">
        <v>23</v>
      </c>
      <c r="D32" s="30">
        <v>252</v>
      </c>
      <c r="E32" s="31">
        <v>6832.07</v>
      </c>
      <c r="F32" s="31">
        <v>7107.07</v>
      </c>
      <c r="G32" s="31">
        <v>5623.57</v>
      </c>
      <c r="H32" s="30">
        <v>0</v>
      </c>
      <c r="I32" s="30"/>
      <c r="J32" s="31">
        <v>143299.42000000001</v>
      </c>
      <c r="K32" s="31">
        <v>107270.85</v>
      </c>
      <c r="L32" s="30">
        <v>19.074999999999999</v>
      </c>
      <c r="M32" s="31">
        <v>5970.59</v>
      </c>
      <c r="N32" s="31">
        <v>640469.92000000004</v>
      </c>
    </row>
    <row r="33" spans="2:14" x14ac:dyDescent="0.25">
      <c r="B33" s="130" t="s">
        <v>93</v>
      </c>
      <c r="C33" s="28">
        <v>0</v>
      </c>
      <c r="D33" s="28">
        <v>7</v>
      </c>
      <c r="E33" s="28">
        <v>65</v>
      </c>
      <c r="F33" s="28">
        <v>72</v>
      </c>
      <c r="G33" s="28">
        <v>65</v>
      </c>
      <c r="H33" s="28">
        <v>0</v>
      </c>
      <c r="I33" s="28"/>
      <c r="J33" s="29">
        <v>1653.05</v>
      </c>
      <c r="K33" s="29">
        <v>1363.39</v>
      </c>
      <c r="L33" s="28">
        <v>20.975000000000001</v>
      </c>
      <c r="M33" s="29">
        <v>1999.29</v>
      </c>
      <c r="N33" s="29">
        <v>2725.81</v>
      </c>
    </row>
    <row r="34" spans="2:14" s="18" customFormat="1" x14ac:dyDescent="0.25">
      <c r="B34" s="52" t="s">
        <v>94</v>
      </c>
      <c r="C34" s="30">
        <v>120</v>
      </c>
      <c r="D34" s="30">
        <v>188</v>
      </c>
      <c r="E34" s="30">
        <v>65</v>
      </c>
      <c r="F34" s="30">
        <v>373</v>
      </c>
      <c r="G34" s="30">
        <v>0</v>
      </c>
      <c r="H34" s="30">
        <v>0</v>
      </c>
      <c r="I34" s="30"/>
      <c r="J34" s="30">
        <v>373</v>
      </c>
      <c r="K34" s="30">
        <v>0</v>
      </c>
      <c r="L34" s="30">
        <v>0</v>
      </c>
      <c r="M34" s="30">
        <v>0</v>
      </c>
      <c r="N34" s="30">
        <v>0</v>
      </c>
    </row>
    <row r="35" spans="2:14" x14ac:dyDescent="0.25">
      <c r="B35" s="130" t="s">
        <v>95</v>
      </c>
      <c r="C35" s="28">
        <v>0</v>
      </c>
      <c r="D35" s="28">
        <v>20</v>
      </c>
      <c r="E35" s="28">
        <v>65</v>
      </c>
      <c r="F35" s="28">
        <v>85</v>
      </c>
      <c r="G35" s="28">
        <v>0</v>
      </c>
      <c r="H35" s="28">
        <v>0</v>
      </c>
      <c r="I35" s="28"/>
      <c r="J35" s="28">
        <v>325</v>
      </c>
      <c r="K35" s="28">
        <v>0</v>
      </c>
      <c r="L35" s="28">
        <v>0</v>
      </c>
      <c r="M35" s="28">
        <v>0</v>
      </c>
      <c r="N35" s="28">
        <v>0</v>
      </c>
    </row>
    <row r="36" spans="2:14" s="18" customFormat="1" x14ac:dyDescent="0.25">
      <c r="B36" s="52" t="s">
        <v>96</v>
      </c>
      <c r="C36" s="30">
        <v>0</v>
      </c>
      <c r="D36" s="30">
        <v>0</v>
      </c>
      <c r="E36" s="30">
        <v>65</v>
      </c>
      <c r="F36" s="30">
        <v>65</v>
      </c>
      <c r="G36" s="30">
        <v>65</v>
      </c>
      <c r="H36" s="30">
        <v>0</v>
      </c>
      <c r="I36" s="30"/>
      <c r="J36" s="31">
        <v>5118.75</v>
      </c>
      <c r="K36" s="31">
        <v>4875</v>
      </c>
      <c r="L36" s="30">
        <v>75</v>
      </c>
      <c r="M36" s="31">
        <v>4500</v>
      </c>
      <c r="N36" s="31">
        <v>21937.5</v>
      </c>
    </row>
    <row r="37" spans="2:14" x14ac:dyDescent="0.25">
      <c r="B37" s="130" t="s">
        <v>97</v>
      </c>
      <c r="C37" s="28">
        <v>0</v>
      </c>
      <c r="D37" s="28">
        <v>0</v>
      </c>
      <c r="E37" s="29">
        <v>29113</v>
      </c>
      <c r="F37" s="29">
        <v>29113</v>
      </c>
      <c r="G37" s="29">
        <v>14851</v>
      </c>
      <c r="H37" s="28">
        <v>0</v>
      </c>
      <c r="I37" s="28"/>
      <c r="J37" s="29">
        <v>695260.5</v>
      </c>
      <c r="K37" s="29">
        <v>354539.06</v>
      </c>
      <c r="L37" s="28">
        <v>23.873000000000001</v>
      </c>
      <c r="M37" s="28">
        <v>708.69</v>
      </c>
      <c r="N37" s="29">
        <v>251257.41</v>
      </c>
    </row>
    <row r="38" spans="2:14" s="18" customFormat="1" x14ac:dyDescent="0.25">
      <c r="B38" s="52" t="s">
        <v>98</v>
      </c>
      <c r="C38" s="30">
        <v>0</v>
      </c>
      <c r="D38" s="30">
        <v>10</v>
      </c>
      <c r="E38" s="30">
        <v>106</v>
      </c>
      <c r="F38" s="30">
        <v>116</v>
      </c>
      <c r="G38" s="30">
        <v>106</v>
      </c>
      <c r="H38" s="30">
        <v>0</v>
      </c>
      <c r="I38" s="30"/>
      <c r="J38" s="31">
        <v>8779.2000000000007</v>
      </c>
      <c r="K38" s="31">
        <v>6769.88</v>
      </c>
      <c r="L38" s="30">
        <v>63.866999999999997</v>
      </c>
      <c r="M38" s="30">
        <v>559.21</v>
      </c>
      <c r="N38" s="31">
        <v>3785.79</v>
      </c>
    </row>
    <row r="39" spans="2:14" x14ac:dyDescent="0.25">
      <c r="B39" s="130" t="s">
        <v>99</v>
      </c>
      <c r="C39" s="28">
        <v>0</v>
      </c>
      <c r="D39" s="28">
        <v>0</v>
      </c>
      <c r="E39" s="28">
        <v>85</v>
      </c>
      <c r="F39" s="28">
        <v>85</v>
      </c>
      <c r="G39" s="28">
        <v>85</v>
      </c>
      <c r="H39" s="28">
        <v>0</v>
      </c>
      <c r="I39" s="28"/>
      <c r="J39" s="29">
        <v>1530</v>
      </c>
      <c r="K39" s="29">
        <v>1530</v>
      </c>
      <c r="L39" s="28">
        <v>18</v>
      </c>
      <c r="M39" s="28">
        <v>372.5</v>
      </c>
      <c r="N39" s="28">
        <v>569.91999999999996</v>
      </c>
    </row>
    <row r="40" spans="2:14" s="18" customFormat="1" x14ac:dyDescent="0.25">
      <c r="B40" s="52" t="s">
        <v>100</v>
      </c>
      <c r="C40" s="30">
        <v>0</v>
      </c>
      <c r="D40" s="30">
        <v>8</v>
      </c>
      <c r="E40" s="30">
        <v>37</v>
      </c>
      <c r="F40" s="30">
        <v>45</v>
      </c>
      <c r="G40" s="30">
        <v>33</v>
      </c>
      <c r="H40" s="30">
        <v>0</v>
      </c>
      <c r="I40" s="30"/>
      <c r="J40" s="30">
        <v>429</v>
      </c>
      <c r="K40" s="30">
        <v>322.33999999999997</v>
      </c>
      <c r="L40" s="30">
        <v>9.7680000000000007</v>
      </c>
      <c r="M40" s="31">
        <v>4115.84</v>
      </c>
      <c r="N40" s="31">
        <v>1326.7</v>
      </c>
    </row>
    <row r="41" spans="2:14" x14ac:dyDescent="0.25">
      <c r="B41" s="130" t="s">
        <v>101</v>
      </c>
      <c r="C41" s="28">
        <v>0</v>
      </c>
      <c r="D41" s="28">
        <v>18</v>
      </c>
      <c r="E41" s="28">
        <v>82</v>
      </c>
      <c r="F41" s="28">
        <v>100</v>
      </c>
      <c r="G41" s="28">
        <v>15</v>
      </c>
      <c r="H41" s="28">
        <v>0</v>
      </c>
      <c r="I41" s="28"/>
      <c r="J41" s="28">
        <v>604.5</v>
      </c>
      <c r="K41" s="28">
        <v>117</v>
      </c>
      <c r="L41" s="28">
        <v>7.8</v>
      </c>
      <c r="M41" s="29">
        <v>7250</v>
      </c>
      <c r="N41" s="28">
        <v>848.25</v>
      </c>
    </row>
    <row r="42" spans="2:14" x14ac:dyDescent="0.25">
      <c r="B42" s="108" t="s">
        <v>53</v>
      </c>
      <c r="C42" s="110">
        <v>143</v>
      </c>
      <c r="D42" s="110">
        <v>854</v>
      </c>
      <c r="E42" s="109">
        <v>38371.07</v>
      </c>
      <c r="F42" s="109">
        <v>39368.07</v>
      </c>
      <c r="G42" s="109">
        <v>21659.57</v>
      </c>
      <c r="H42" s="110">
        <v>0</v>
      </c>
      <c r="I42" s="110"/>
      <c r="J42" s="109">
        <v>890484.3</v>
      </c>
      <c r="K42" s="109">
        <v>484947.33</v>
      </c>
      <c r="L42" s="110">
        <v>0</v>
      </c>
      <c r="M42" s="110">
        <v>0</v>
      </c>
      <c r="N42" s="109">
        <v>966760.91</v>
      </c>
    </row>
    <row r="43" spans="2:14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2:14" x14ac:dyDescent="0.25">
      <c r="B44" s="193" t="s">
        <v>138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32"/>
    </row>
    <row r="45" spans="2:14" x14ac:dyDescent="0.25">
      <c r="B45" s="133" t="s">
        <v>0</v>
      </c>
      <c r="C45" s="50">
        <v>2016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134"/>
    </row>
    <row r="46" spans="2:14" ht="45" x14ac:dyDescent="0.25">
      <c r="B46" s="106" t="s">
        <v>2</v>
      </c>
      <c r="C46" s="106" t="s">
        <v>76</v>
      </c>
      <c r="D46" s="106" t="s">
        <v>77</v>
      </c>
      <c r="E46" s="106" t="s">
        <v>78</v>
      </c>
      <c r="F46" s="106" t="s">
        <v>79</v>
      </c>
      <c r="G46" s="106" t="s">
        <v>142</v>
      </c>
      <c r="H46" s="106" t="s">
        <v>3</v>
      </c>
      <c r="I46" s="39" t="s">
        <v>141</v>
      </c>
      <c r="J46" s="106" t="s">
        <v>80</v>
      </c>
      <c r="K46" s="38" t="s">
        <v>144</v>
      </c>
      <c r="L46" s="38" t="s">
        <v>145</v>
      </c>
      <c r="M46" s="106" t="s">
        <v>4</v>
      </c>
      <c r="N46" s="106" t="s">
        <v>5</v>
      </c>
    </row>
    <row r="47" spans="2:14" x14ac:dyDescent="0.25">
      <c r="B47" s="130" t="s">
        <v>81</v>
      </c>
      <c r="C47" s="28">
        <v>0</v>
      </c>
      <c r="D47" s="28">
        <v>0</v>
      </c>
      <c r="E47" s="28">
        <v>13</v>
      </c>
      <c r="F47" s="28">
        <v>13</v>
      </c>
      <c r="G47" s="28">
        <v>13</v>
      </c>
      <c r="H47" s="28">
        <v>0</v>
      </c>
      <c r="I47" s="28"/>
      <c r="J47" s="28">
        <v>40.299999999999997</v>
      </c>
      <c r="K47" s="28">
        <v>33.979999999999997</v>
      </c>
      <c r="L47" s="28">
        <v>2.6139999999999999</v>
      </c>
      <c r="M47" s="29">
        <v>3911.7</v>
      </c>
      <c r="N47" s="28">
        <v>132.91999999999999</v>
      </c>
    </row>
    <row r="48" spans="2:14" s="18" customFormat="1" x14ac:dyDescent="0.25">
      <c r="B48" s="52" t="s">
        <v>102</v>
      </c>
      <c r="C48" s="30">
        <v>14.5</v>
      </c>
      <c r="D48" s="30">
        <v>0</v>
      </c>
      <c r="E48" s="31">
        <v>9577</v>
      </c>
      <c r="F48" s="31">
        <v>9591.5</v>
      </c>
      <c r="G48" s="31">
        <v>6812.71</v>
      </c>
      <c r="H48" s="30">
        <v>0</v>
      </c>
      <c r="I48" s="30"/>
      <c r="J48" s="31">
        <v>233130.95</v>
      </c>
      <c r="K48" s="31">
        <v>156787.74</v>
      </c>
      <c r="L48" s="30">
        <v>23.013999999999999</v>
      </c>
      <c r="M48" s="30">
        <v>452.78</v>
      </c>
      <c r="N48" s="31">
        <v>70990.990000000005</v>
      </c>
    </row>
    <row r="49" spans="2:15" x14ac:dyDescent="0.25">
      <c r="B49" s="130" t="s">
        <v>82</v>
      </c>
      <c r="C49" s="28">
        <v>0</v>
      </c>
      <c r="D49" s="28">
        <v>0</v>
      </c>
      <c r="E49" s="28">
        <v>42</v>
      </c>
      <c r="F49" s="28">
        <v>42</v>
      </c>
      <c r="G49" s="28">
        <v>42</v>
      </c>
      <c r="H49" s="28">
        <v>0</v>
      </c>
      <c r="I49" s="28"/>
      <c r="J49" s="28">
        <v>46.9</v>
      </c>
      <c r="K49" s="28">
        <v>40.85</v>
      </c>
      <c r="L49" s="28">
        <v>0.97299999999999998</v>
      </c>
      <c r="M49" s="29">
        <v>3095.84</v>
      </c>
      <c r="N49" s="28">
        <v>126.47</v>
      </c>
    </row>
    <row r="50" spans="2:15" s="18" customFormat="1" x14ac:dyDescent="0.25">
      <c r="B50" s="52" t="s">
        <v>87</v>
      </c>
      <c r="C50" s="30">
        <v>0</v>
      </c>
      <c r="D50" s="30">
        <v>0</v>
      </c>
      <c r="E50" s="30">
        <v>15</v>
      </c>
      <c r="F50" s="30">
        <v>15</v>
      </c>
      <c r="G50" s="30">
        <v>0</v>
      </c>
      <c r="H50" s="30">
        <v>0</v>
      </c>
      <c r="I50" s="30"/>
      <c r="J50" s="30">
        <v>70.5</v>
      </c>
      <c r="K50" s="30">
        <v>0</v>
      </c>
      <c r="L50" s="30">
        <v>0</v>
      </c>
      <c r="M50" s="30">
        <v>0</v>
      </c>
      <c r="N50" s="30">
        <v>0</v>
      </c>
    </row>
    <row r="51" spans="2:15" x14ac:dyDescent="0.25">
      <c r="B51" s="130" t="s">
        <v>88</v>
      </c>
      <c r="C51" s="28">
        <v>0</v>
      </c>
      <c r="D51" s="28">
        <v>6.35</v>
      </c>
      <c r="E51" s="28">
        <v>488</v>
      </c>
      <c r="F51" s="28">
        <v>494.35</v>
      </c>
      <c r="G51" s="28">
        <v>488</v>
      </c>
      <c r="H51" s="28">
        <v>0</v>
      </c>
      <c r="I51" s="28"/>
      <c r="J51" s="29">
        <v>1915.78</v>
      </c>
      <c r="K51" s="29">
        <v>1835.2</v>
      </c>
      <c r="L51" s="28">
        <v>3.7610000000000001</v>
      </c>
      <c r="M51" s="29">
        <v>20977.75</v>
      </c>
      <c r="N51" s="29">
        <v>38498.36</v>
      </c>
    </row>
    <row r="52" spans="2:15" s="18" customFormat="1" ht="22.5" x14ac:dyDescent="0.25">
      <c r="B52" s="52" t="s">
        <v>103</v>
      </c>
      <c r="C52" s="30">
        <v>0</v>
      </c>
      <c r="D52" s="30">
        <v>4</v>
      </c>
      <c r="E52" s="30">
        <v>21</v>
      </c>
      <c r="F52" s="30">
        <v>25</v>
      </c>
      <c r="G52" s="30">
        <v>0</v>
      </c>
      <c r="H52" s="30">
        <v>0</v>
      </c>
      <c r="I52" s="30"/>
      <c r="J52" s="30">
        <v>347</v>
      </c>
      <c r="K52" s="30">
        <v>0</v>
      </c>
      <c r="L52" s="30">
        <v>0</v>
      </c>
      <c r="M52" s="30">
        <v>0</v>
      </c>
      <c r="N52" s="30">
        <v>0</v>
      </c>
    </row>
    <row r="53" spans="2:15" x14ac:dyDescent="0.25">
      <c r="B53" s="130" t="s">
        <v>89</v>
      </c>
      <c r="C53" s="28">
        <v>0</v>
      </c>
      <c r="D53" s="28">
        <v>3</v>
      </c>
      <c r="E53" s="29">
        <v>2206</v>
      </c>
      <c r="F53" s="29">
        <v>2209</v>
      </c>
      <c r="G53" s="28">
        <v>20.92</v>
      </c>
      <c r="H53" s="28">
        <v>0</v>
      </c>
      <c r="I53" s="28"/>
      <c r="J53" s="29">
        <v>20542.7</v>
      </c>
      <c r="K53" s="28">
        <v>149.94999999999999</v>
      </c>
      <c r="L53" s="28">
        <v>7.1680000000000001</v>
      </c>
      <c r="M53" s="28">
        <v>660.12</v>
      </c>
      <c r="N53" s="28">
        <v>98.98</v>
      </c>
    </row>
    <row r="54" spans="2:15" s="18" customFormat="1" x14ac:dyDescent="0.25">
      <c r="B54" s="52" t="s">
        <v>104</v>
      </c>
      <c r="C54" s="30">
        <v>0</v>
      </c>
      <c r="D54" s="30">
        <v>0</v>
      </c>
      <c r="E54" s="30">
        <v>125</v>
      </c>
      <c r="F54" s="30">
        <v>125</v>
      </c>
      <c r="G54" s="30">
        <v>117</v>
      </c>
      <c r="H54" s="30">
        <v>0</v>
      </c>
      <c r="I54" s="30"/>
      <c r="J54" s="31">
        <v>1150</v>
      </c>
      <c r="K54" s="30">
        <v>737.1</v>
      </c>
      <c r="L54" s="30">
        <v>6.3</v>
      </c>
      <c r="M54" s="31">
        <v>1030.92</v>
      </c>
      <c r="N54" s="30">
        <v>759.89</v>
      </c>
    </row>
    <row r="55" spans="2:15" x14ac:dyDescent="0.25">
      <c r="B55" s="130" t="s">
        <v>92</v>
      </c>
      <c r="C55" s="28">
        <v>0</v>
      </c>
      <c r="D55" s="28">
        <v>21.5</v>
      </c>
      <c r="E55" s="29">
        <v>24646</v>
      </c>
      <c r="F55" s="29">
        <v>24667.5</v>
      </c>
      <c r="G55" s="29">
        <v>8713.4699999999993</v>
      </c>
      <c r="H55" s="28">
        <v>0</v>
      </c>
      <c r="I55" s="28"/>
      <c r="J55" s="29">
        <v>210224.31</v>
      </c>
      <c r="K55" s="29">
        <v>67976.990000000005</v>
      </c>
      <c r="L55" s="28">
        <v>7.8010000000000002</v>
      </c>
      <c r="M55" s="28">
        <v>857.73</v>
      </c>
      <c r="N55" s="29">
        <v>58305.79</v>
      </c>
    </row>
    <row r="56" spans="2:15" s="18" customFormat="1" x14ac:dyDescent="0.25">
      <c r="B56" s="52" t="s">
        <v>93</v>
      </c>
      <c r="C56" s="30">
        <v>0.5</v>
      </c>
      <c r="D56" s="30">
        <v>0</v>
      </c>
      <c r="E56" s="30">
        <v>235.5</v>
      </c>
      <c r="F56" s="30">
        <v>236</v>
      </c>
      <c r="G56" s="30">
        <v>234.5</v>
      </c>
      <c r="H56" s="30">
        <v>0</v>
      </c>
      <c r="I56" s="30"/>
      <c r="J56" s="31">
        <v>1187.95</v>
      </c>
      <c r="K56" s="30">
        <v>635.97</v>
      </c>
      <c r="L56" s="30">
        <v>2.7120000000000002</v>
      </c>
      <c r="M56" s="31">
        <v>2203.52</v>
      </c>
      <c r="N56" s="31">
        <v>1401.37</v>
      </c>
    </row>
    <row r="57" spans="2:15" x14ac:dyDescent="0.25">
      <c r="B57" s="130" t="s">
        <v>94</v>
      </c>
      <c r="C57" s="28">
        <v>0</v>
      </c>
      <c r="D57" s="28">
        <v>0</v>
      </c>
      <c r="E57" s="28">
        <v>11</v>
      </c>
      <c r="F57" s="28">
        <v>11</v>
      </c>
      <c r="G57" s="28">
        <v>0</v>
      </c>
      <c r="H57" s="28">
        <v>0</v>
      </c>
      <c r="I57" s="28"/>
      <c r="J57" s="28">
        <v>13.2</v>
      </c>
      <c r="K57" s="28">
        <v>0</v>
      </c>
      <c r="L57" s="28">
        <v>0</v>
      </c>
      <c r="M57" s="28">
        <v>0</v>
      </c>
      <c r="N57" s="28">
        <v>0</v>
      </c>
    </row>
    <row r="58" spans="2:15" s="18" customFormat="1" ht="22.5" x14ac:dyDescent="0.25">
      <c r="B58" s="52" t="s">
        <v>105</v>
      </c>
      <c r="C58" s="30">
        <v>0</v>
      </c>
      <c r="D58" s="30">
        <v>0</v>
      </c>
      <c r="E58" s="30">
        <v>740</v>
      </c>
      <c r="F58" s="30">
        <v>740</v>
      </c>
      <c r="G58" s="30">
        <v>718</v>
      </c>
      <c r="H58" s="30">
        <v>0</v>
      </c>
      <c r="I58" s="30"/>
      <c r="J58" s="31">
        <v>587920</v>
      </c>
      <c r="K58" s="31">
        <v>448430</v>
      </c>
      <c r="L58" s="30">
        <v>624.55399999999997</v>
      </c>
      <c r="M58" s="30">
        <v>10.35</v>
      </c>
      <c r="N58" s="31">
        <v>4642.88</v>
      </c>
    </row>
    <row r="59" spans="2:15" x14ac:dyDescent="0.25">
      <c r="B59" s="130" t="s">
        <v>96</v>
      </c>
      <c r="C59" s="28">
        <v>0</v>
      </c>
      <c r="D59" s="28">
        <v>0</v>
      </c>
      <c r="E59" s="28">
        <v>78</v>
      </c>
      <c r="F59" s="28">
        <v>78</v>
      </c>
      <c r="G59" s="28">
        <v>78</v>
      </c>
      <c r="H59" s="28">
        <v>0</v>
      </c>
      <c r="I59" s="28"/>
      <c r="J59" s="29">
        <v>2232.1999999999998</v>
      </c>
      <c r="K59" s="29">
        <v>1883.4</v>
      </c>
      <c r="L59" s="28">
        <v>24.146000000000001</v>
      </c>
      <c r="M59" s="29">
        <v>4531.1400000000003</v>
      </c>
      <c r="N59" s="29">
        <v>8533.9500000000007</v>
      </c>
    </row>
    <row r="60" spans="2:15" s="18" customFormat="1" ht="15.75" customHeight="1" x14ac:dyDescent="0.25">
      <c r="B60" s="52" t="s">
        <v>97</v>
      </c>
      <c r="C60" s="30">
        <v>0</v>
      </c>
      <c r="D60" s="30">
        <v>0</v>
      </c>
      <c r="E60" s="31">
        <v>112677.5</v>
      </c>
      <c r="F60" s="31">
        <v>112677.5</v>
      </c>
      <c r="G60" s="31">
        <v>29608</v>
      </c>
      <c r="H60" s="30">
        <v>0</v>
      </c>
      <c r="I60" s="30"/>
      <c r="J60" s="31">
        <v>1479091.57</v>
      </c>
      <c r="K60" s="31">
        <v>403053.53</v>
      </c>
      <c r="L60" s="30">
        <v>13.613</v>
      </c>
      <c r="M60" s="30">
        <v>719.33</v>
      </c>
      <c r="N60" s="31">
        <v>289930</v>
      </c>
    </row>
    <row r="61" spans="2:15" x14ac:dyDescent="0.25">
      <c r="B61" s="130" t="s">
        <v>106</v>
      </c>
      <c r="C61" s="28">
        <v>102</v>
      </c>
      <c r="D61" s="28">
        <v>0</v>
      </c>
      <c r="E61" s="29">
        <v>1119</v>
      </c>
      <c r="F61" s="29">
        <v>1221</v>
      </c>
      <c r="G61" s="28">
        <v>177.6</v>
      </c>
      <c r="H61" s="28">
        <v>0</v>
      </c>
      <c r="I61" s="28"/>
      <c r="J61" s="29">
        <v>55854.5</v>
      </c>
      <c r="K61" s="29">
        <v>7662.5</v>
      </c>
      <c r="L61" s="28">
        <v>43.145000000000003</v>
      </c>
      <c r="M61" s="28">
        <v>565.04999999999995</v>
      </c>
      <c r="N61" s="29">
        <v>4329.71</v>
      </c>
    </row>
    <row r="62" spans="2:15" s="18" customFormat="1" x14ac:dyDescent="0.25">
      <c r="B62" s="52" t="s">
        <v>107</v>
      </c>
      <c r="C62" s="30">
        <v>0</v>
      </c>
      <c r="D62" s="30">
        <v>0</v>
      </c>
      <c r="E62" s="30">
        <v>8</v>
      </c>
      <c r="F62" s="30">
        <v>8</v>
      </c>
      <c r="G62" s="30">
        <v>0.5</v>
      </c>
      <c r="H62" s="30">
        <v>0</v>
      </c>
      <c r="I62" s="30"/>
      <c r="J62" s="30">
        <v>64.8</v>
      </c>
      <c r="K62" s="30">
        <v>3.9</v>
      </c>
      <c r="L62" s="30">
        <v>7.8</v>
      </c>
      <c r="M62" s="30">
        <v>980</v>
      </c>
      <c r="N62" s="30">
        <v>3.82</v>
      </c>
    </row>
    <row r="63" spans="2:15" x14ac:dyDescent="0.25">
      <c r="B63" s="130" t="s">
        <v>100</v>
      </c>
      <c r="C63" s="28">
        <v>108</v>
      </c>
      <c r="D63" s="29">
        <v>1100</v>
      </c>
      <c r="E63" s="29">
        <v>1795</v>
      </c>
      <c r="F63" s="29">
        <v>3003</v>
      </c>
      <c r="G63" s="29">
        <v>1696</v>
      </c>
      <c r="H63" s="28">
        <v>0</v>
      </c>
      <c r="I63" s="28"/>
      <c r="J63" s="29">
        <v>14856.7</v>
      </c>
      <c r="K63" s="29">
        <v>8319.35</v>
      </c>
      <c r="L63" s="28">
        <v>4.9050000000000002</v>
      </c>
      <c r="M63" s="29">
        <v>3286.23</v>
      </c>
      <c r="N63" s="29">
        <v>27339.279999999999</v>
      </c>
      <c r="O63" s="18"/>
    </row>
    <row r="64" spans="2:15" s="18" customFormat="1" x14ac:dyDescent="0.25">
      <c r="B64" s="52" t="s">
        <v>108</v>
      </c>
      <c r="C64" s="30">
        <v>0</v>
      </c>
      <c r="D64" s="30">
        <v>0</v>
      </c>
      <c r="E64" s="30">
        <v>25</v>
      </c>
      <c r="F64" s="30">
        <v>25</v>
      </c>
      <c r="G64" s="30">
        <v>0</v>
      </c>
      <c r="H64" s="30">
        <v>0</v>
      </c>
      <c r="I64" s="30"/>
      <c r="J64" s="30">
        <v>8.75</v>
      </c>
      <c r="K64" s="30">
        <v>0</v>
      </c>
      <c r="L64" s="30">
        <v>0</v>
      </c>
      <c r="M64" s="30">
        <v>0</v>
      </c>
      <c r="N64" s="30">
        <v>0</v>
      </c>
    </row>
    <row r="65" spans="2:14" x14ac:dyDescent="0.25">
      <c r="B65" s="130" t="s">
        <v>109</v>
      </c>
      <c r="C65" s="28">
        <v>0</v>
      </c>
      <c r="D65" s="28">
        <v>1</v>
      </c>
      <c r="E65" s="29">
        <v>1735</v>
      </c>
      <c r="F65" s="29">
        <v>1736</v>
      </c>
      <c r="G65" s="28">
        <v>0</v>
      </c>
      <c r="H65" s="28">
        <v>0</v>
      </c>
      <c r="I65" s="28"/>
      <c r="J65" s="29">
        <v>40211.15</v>
      </c>
      <c r="K65" s="28">
        <v>0</v>
      </c>
      <c r="L65" s="28">
        <v>0</v>
      </c>
      <c r="M65" s="28">
        <v>0</v>
      </c>
      <c r="N65" s="28">
        <v>0</v>
      </c>
    </row>
    <row r="66" spans="2:14" s="18" customFormat="1" x14ac:dyDescent="0.25">
      <c r="B66" s="108" t="s">
        <v>53</v>
      </c>
      <c r="C66" s="110">
        <v>225</v>
      </c>
      <c r="D66" s="109">
        <v>1135.8499999999999</v>
      </c>
      <c r="E66" s="109">
        <v>155557</v>
      </c>
      <c r="F66" s="109">
        <v>156917.85</v>
      </c>
      <c r="G66" s="109">
        <v>48719.7</v>
      </c>
      <c r="H66" s="110">
        <v>0</v>
      </c>
      <c r="I66" s="110"/>
      <c r="J66" s="109">
        <v>2648909.2600000002</v>
      </c>
      <c r="K66" s="109">
        <v>1097550.46</v>
      </c>
      <c r="L66" s="110">
        <v>0</v>
      </c>
      <c r="M66" s="110">
        <v>0</v>
      </c>
      <c r="N66" s="109">
        <v>505094.41</v>
      </c>
    </row>
    <row r="67" spans="2:14" x14ac:dyDescent="0.25">
      <c r="B67" s="180"/>
      <c r="C67" s="180"/>
      <c r="D67" s="180"/>
      <c r="E67" s="180"/>
      <c r="F67" s="180"/>
      <c r="G67" s="180"/>
      <c r="H67" s="180"/>
      <c r="I67" s="180"/>
      <c r="J67" s="49"/>
      <c r="K67" s="49"/>
      <c r="L67" s="49"/>
      <c r="M67" s="49"/>
    </row>
    <row r="68" spans="2:14" x14ac:dyDescent="0.25">
      <c r="B68" s="104" t="s">
        <v>133</v>
      </c>
      <c r="C68" s="1"/>
      <c r="D68" s="1"/>
      <c r="E68" s="1"/>
      <c r="F68" s="1"/>
      <c r="G68" s="1"/>
      <c r="H68" s="1"/>
      <c r="I68" s="1"/>
      <c r="J68" s="49"/>
      <c r="K68" s="49"/>
      <c r="L68" s="49"/>
      <c r="M68" s="49"/>
    </row>
  </sheetData>
  <mergeCells count="10">
    <mergeCell ref="B17:J17"/>
    <mergeCell ref="B19:M19"/>
    <mergeCell ref="B44:M44"/>
    <mergeCell ref="B67:I67"/>
    <mergeCell ref="B1:M1"/>
    <mergeCell ref="B2:N2"/>
    <mergeCell ref="B3:N3"/>
    <mergeCell ref="B4:N4"/>
    <mergeCell ref="B5:C5"/>
    <mergeCell ref="B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I18" sqref="I18"/>
    </sheetView>
  </sheetViews>
  <sheetFormatPr baseColWidth="10" defaultRowHeight="15" x14ac:dyDescent="0.25"/>
  <cols>
    <col min="1" max="1" width="4.140625" style="3" customWidth="1"/>
    <col min="2" max="16384" width="11.42578125" style="3"/>
  </cols>
  <sheetData>
    <row r="1" spans="2:13" ht="15.75" thickBot="1" x14ac:dyDescent="0.3"/>
    <row r="2" spans="2:13" ht="15.75" x14ac:dyDescent="0.25">
      <c r="B2" s="181" t="s">
        <v>57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2:13" x14ac:dyDescent="0.25">
      <c r="B3" s="196" t="s">
        <v>58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8"/>
    </row>
    <row r="4" spans="2:13" x14ac:dyDescent="0.25">
      <c r="B4" s="205" t="s">
        <v>148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7"/>
    </row>
    <row r="5" spans="2:13" ht="15.75" thickBot="1" x14ac:dyDescent="0.3">
      <c r="B5" s="202" t="s">
        <v>60</v>
      </c>
      <c r="C5" s="203"/>
      <c r="D5" s="34"/>
      <c r="E5" s="40"/>
      <c r="F5" s="36"/>
      <c r="G5" s="37"/>
      <c r="H5" s="37"/>
      <c r="I5" s="37"/>
      <c r="J5" s="37"/>
      <c r="K5" s="37"/>
      <c r="L5" s="53">
        <v>42583</v>
      </c>
      <c r="M5" s="138"/>
    </row>
    <row r="6" spans="2:13" ht="45" x14ac:dyDescent="0.25">
      <c r="B6" s="139" t="s">
        <v>74</v>
      </c>
      <c r="C6" s="140" t="s">
        <v>176</v>
      </c>
      <c r="D6" s="140" t="s">
        <v>175</v>
      </c>
      <c r="E6" s="140" t="s">
        <v>143</v>
      </c>
      <c r="F6" s="140" t="s">
        <v>3</v>
      </c>
      <c r="G6" s="140" t="s">
        <v>75</v>
      </c>
      <c r="H6" s="140" t="s">
        <v>149</v>
      </c>
      <c r="I6" s="140" t="s">
        <v>144</v>
      </c>
      <c r="J6" s="140" t="s">
        <v>150</v>
      </c>
      <c r="K6" s="140" t="s">
        <v>145</v>
      </c>
      <c r="L6" s="140" t="s">
        <v>4</v>
      </c>
      <c r="M6" s="141" t="s">
        <v>5</v>
      </c>
    </row>
    <row r="7" spans="2:13" ht="15.75" thickBot="1" x14ac:dyDescent="0.3">
      <c r="B7" s="142" t="s">
        <v>70</v>
      </c>
      <c r="C7" s="143">
        <f t="shared" ref="C7:M7" si="0">C49+C66</f>
        <v>0</v>
      </c>
      <c r="D7" s="144">
        <f t="shared" si="0"/>
        <v>0</v>
      </c>
      <c r="E7" s="143">
        <f t="shared" si="0"/>
        <v>0</v>
      </c>
      <c r="F7" s="143">
        <f t="shared" si="0"/>
        <v>0</v>
      </c>
      <c r="G7" s="143">
        <f t="shared" si="0"/>
        <v>0</v>
      </c>
      <c r="H7" s="144">
        <f t="shared" si="0"/>
        <v>0</v>
      </c>
      <c r="I7" s="144">
        <f t="shared" si="0"/>
        <v>0</v>
      </c>
      <c r="J7" s="144">
        <f t="shared" si="0"/>
        <v>0</v>
      </c>
      <c r="K7" s="144">
        <f t="shared" si="0"/>
        <v>0</v>
      </c>
      <c r="L7" s="144">
        <f t="shared" si="0"/>
        <v>0</v>
      </c>
      <c r="M7" s="145">
        <f t="shared" si="0"/>
        <v>0</v>
      </c>
    </row>
    <row r="9" spans="2:13" x14ac:dyDescent="0.25">
      <c r="B9" s="208" t="s">
        <v>151</v>
      </c>
      <c r="C9" s="208"/>
      <c r="D9" s="208"/>
      <c r="E9" s="208"/>
      <c r="F9" s="208"/>
      <c r="G9" s="208"/>
      <c r="H9" s="208"/>
      <c r="I9" s="208"/>
      <c r="J9" s="208"/>
      <c r="K9" s="208"/>
    </row>
    <row r="11" spans="2:13" x14ac:dyDescent="0.25">
      <c r="B11" s="104" t="s">
        <v>133</v>
      </c>
    </row>
  </sheetData>
  <mergeCells count="5">
    <mergeCell ref="B2:M2"/>
    <mergeCell ref="B3:M3"/>
    <mergeCell ref="B4:M4"/>
    <mergeCell ref="B5:C5"/>
    <mergeCell ref="B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F28"/>
  <sheetViews>
    <sheetView workbookViewId="0">
      <selection activeCell="J21" sqref="J21"/>
    </sheetView>
  </sheetViews>
  <sheetFormatPr baseColWidth="10" defaultRowHeight="15" x14ac:dyDescent="0.25"/>
  <cols>
    <col min="1" max="1" width="4.42578125" customWidth="1"/>
    <col min="6" max="6" width="18.7109375" customWidth="1"/>
  </cols>
  <sheetData>
    <row r="1" spans="2:6" ht="15.75" thickBot="1" x14ac:dyDescent="0.3"/>
    <row r="2" spans="2:6" ht="16.5" x14ac:dyDescent="0.3">
      <c r="B2" s="147" t="s">
        <v>177</v>
      </c>
      <c r="C2" s="58"/>
      <c r="D2" s="58"/>
      <c r="E2" s="58"/>
      <c r="F2" s="59"/>
    </row>
    <row r="3" spans="2:6" ht="16.5" x14ac:dyDescent="0.3">
      <c r="B3" s="148" t="s">
        <v>178</v>
      </c>
      <c r="C3" s="63"/>
      <c r="D3" s="63"/>
      <c r="E3" s="63"/>
      <c r="F3" s="64"/>
    </row>
    <row r="4" spans="2:6" ht="16.5" x14ac:dyDescent="0.3">
      <c r="B4" s="148" t="s">
        <v>173</v>
      </c>
      <c r="C4" s="63"/>
      <c r="D4" s="63"/>
      <c r="E4" s="63"/>
      <c r="F4" s="64"/>
    </row>
    <row r="5" spans="2:6" ht="40.5" x14ac:dyDescent="0.25">
      <c r="B5" s="149" t="s">
        <v>152</v>
      </c>
      <c r="C5" s="150" t="s">
        <v>174</v>
      </c>
      <c r="D5" s="150" t="s">
        <v>153</v>
      </c>
      <c r="E5" s="150" t="s">
        <v>154</v>
      </c>
      <c r="F5" s="151" t="s">
        <v>155</v>
      </c>
    </row>
    <row r="6" spans="2:6" x14ac:dyDescent="0.25">
      <c r="B6" s="209" t="s">
        <v>156</v>
      </c>
      <c r="C6" s="210"/>
      <c r="D6" s="210"/>
      <c r="E6" s="210"/>
      <c r="F6" s="211"/>
    </row>
    <row r="7" spans="2:6" x14ac:dyDescent="0.25">
      <c r="B7" s="175" t="s">
        <v>157</v>
      </c>
      <c r="C7" s="152">
        <v>12344.825000000001</v>
      </c>
      <c r="D7" s="152">
        <v>91736.320000000007</v>
      </c>
      <c r="E7" s="152">
        <v>543035.64</v>
      </c>
      <c r="F7" s="153">
        <v>0</v>
      </c>
    </row>
    <row r="8" spans="2:6" x14ac:dyDescent="0.25">
      <c r="B8" s="176" t="s">
        <v>158</v>
      </c>
      <c r="C8" s="154">
        <v>320.42599999999999</v>
      </c>
      <c r="D8" s="155">
        <v>2324.4360000000001</v>
      </c>
      <c r="E8" s="155">
        <v>14835.71</v>
      </c>
      <c r="F8" s="156">
        <v>0</v>
      </c>
    </row>
    <row r="9" spans="2:6" x14ac:dyDescent="0.25">
      <c r="B9" s="157" t="s">
        <v>53</v>
      </c>
      <c r="C9" s="158">
        <v>12665.251</v>
      </c>
      <c r="D9" s="158">
        <v>94060.755999999994</v>
      </c>
      <c r="E9" s="158">
        <v>557871.35</v>
      </c>
      <c r="F9" s="159">
        <v>0</v>
      </c>
    </row>
    <row r="10" spans="2:6" x14ac:dyDescent="0.25">
      <c r="B10" s="209" t="s">
        <v>159</v>
      </c>
      <c r="C10" s="210"/>
      <c r="D10" s="210"/>
      <c r="E10" s="210"/>
      <c r="F10" s="211"/>
    </row>
    <row r="11" spans="2:6" x14ac:dyDescent="0.25">
      <c r="B11" s="175" t="s">
        <v>157</v>
      </c>
      <c r="C11" s="152">
        <v>8758.6409999999996</v>
      </c>
      <c r="D11" s="152">
        <v>68715.887000000002</v>
      </c>
      <c r="E11" s="160">
        <v>0</v>
      </c>
      <c r="F11" s="161">
        <v>4828144.1550000003</v>
      </c>
    </row>
    <row r="12" spans="2:6" x14ac:dyDescent="0.25">
      <c r="B12" s="176" t="s">
        <v>160</v>
      </c>
      <c r="C12" s="154">
        <v>508.46899999999999</v>
      </c>
      <c r="D12" s="155">
        <v>3855.2489999999998</v>
      </c>
      <c r="E12" s="154">
        <v>0</v>
      </c>
      <c r="F12" s="162">
        <v>179330.34</v>
      </c>
    </row>
    <row r="13" spans="2:6" x14ac:dyDescent="0.25">
      <c r="B13" s="175" t="s">
        <v>161</v>
      </c>
      <c r="C13" s="160">
        <v>203.018</v>
      </c>
      <c r="D13" s="152">
        <v>1371.7729999999999</v>
      </c>
      <c r="E13" s="160">
        <v>0</v>
      </c>
      <c r="F13" s="161">
        <v>111366.61199999999</v>
      </c>
    </row>
    <row r="14" spans="2:6" x14ac:dyDescent="0.25">
      <c r="B14" s="176" t="s">
        <v>158</v>
      </c>
      <c r="C14" s="154">
        <v>271.267</v>
      </c>
      <c r="D14" s="155">
        <v>2147.6559999999999</v>
      </c>
      <c r="E14" s="154">
        <v>0</v>
      </c>
      <c r="F14" s="162">
        <v>160396.80100000001</v>
      </c>
    </row>
    <row r="15" spans="2:6" x14ac:dyDescent="0.25">
      <c r="B15" s="175" t="s">
        <v>162</v>
      </c>
      <c r="C15" s="152">
        <v>7110.9949999999999</v>
      </c>
      <c r="D15" s="152">
        <v>55231.252</v>
      </c>
      <c r="E15" s="160">
        <v>0</v>
      </c>
      <c r="F15" s="161">
        <v>1730199.9180000001</v>
      </c>
    </row>
    <row r="16" spans="2:6" x14ac:dyDescent="0.25">
      <c r="B16" s="176" t="s">
        <v>163</v>
      </c>
      <c r="C16" s="154">
        <v>5.7450000000000001</v>
      </c>
      <c r="D16" s="154">
        <v>46.265000000000001</v>
      </c>
      <c r="E16" s="154">
        <v>0</v>
      </c>
      <c r="F16" s="162">
        <v>1841.6220000000001</v>
      </c>
    </row>
    <row r="17" spans="2:6" ht="15" customHeight="1" x14ac:dyDescent="0.25">
      <c r="B17" s="175" t="s">
        <v>164</v>
      </c>
      <c r="C17" s="160">
        <v>0.19500000000000001</v>
      </c>
      <c r="D17" s="160">
        <v>1.403</v>
      </c>
      <c r="E17" s="160">
        <v>0</v>
      </c>
      <c r="F17" s="153">
        <v>50.981000000000002</v>
      </c>
    </row>
    <row r="18" spans="2:6" x14ac:dyDescent="0.25">
      <c r="B18" s="157" t="s">
        <v>53</v>
      </c>
      <c r="C18" s="158">
        <v>16858.330000000002</v>
      </c>
      <c r="D18" s="158">
        <v>131369.48499999999</v>
      </c>
      <c r="E18" s="163">
        <v>0</v>
      </c>
      <c r="F18" s="164">
        <v>7011330.4289999995</v>
      </c>
    </row>
    <row r="19" spans="2:6" ht="15" customHeight="1" x14ac:dyDescent="0.25">
      <c r="B19" s="212" t="s">
        <v>165</v>
      </c>
      <c r="C19" s="213"/>
      <c r="D19" s="213"/>
      <c r="E19" s="213"/>
      <c r="F19" s="214"/>
    </row>
    <row r="20" spans="2:6" x14ac:dyDescent="0.25">
      <c r="B20" s="175" t="s">
        <v>166</v>
      </c>
      <c r="C20" s="160">
        <v>219.25</v>
      </c>
      <c r="D20" s="152">
        <v>1687.99</v>
      </c>
      <c r="E20" s="152">
        <v>38694.834999999999</v>
      </c>
      <c r="F20" s="153">
        <v>0</v>
      </c>
    </row>
    <row r="21" spans="2:6" x14ac:dyDescent="0.25">
      <c r="B21" s="176" t="s">
        <v>167</v>
      </c>
      <c r="C21" s="154">
        <v>0</v>
      </c>
      <c r="D21" s="154">
        <v>655.64200000000005</v>
      </c>
      <c r="E21" s="155">
        <v>30405.901999999998</v>
      </c>
      <c r="F21" s="156">
        <v>0</v>
      </c>
    </row>
    <row r="22" spans="2:6" x14ac:dyDescent="0.25">
      <c r="B22" s="175" t="s">
        <v>168</v>
      </c>
      <c r="C22" s="160">
        <v>0</v>
      </c>
      <c r="D22" s="160">
        <v>240.55600000000001</v>
      </c>
      <c r="E22" s="152">
        <v>21897.749</v>
      </c>
      <c r="F22" s="153">
        <v>0</v>
      </c>
    </row>
    <row r="23" spans="2:6" x14ac:dyDescent="0.25">
      <c r="B23" s="176" t="s">
        <v>169</v>
      </c>
      <c r="C23" s="154">
        <v>0</v>
      </c>
      <c r="D23" s="154">
        <v>98.981999999999999</v>
      </c>
      <c r="E23" s="155">
        <v>1447.5309999999999</v>
      </c>
      <c r="F23" s="156">
        <v>0</v>
      </c>
    </row>
    <row r="24" spans="2:6" ht="34.5" customHeight="1" x14ac:dyDescent="0.25">
      <c r="B24" s="157" t="s">
        <v>53</v>
      </c>
      <c r="C24" s="163">
        <v>0</v>
      </c>
      <c r="D24" s="163">
        <v>0</v>
      </c>
      <c r="E24" s="158">
        <v>92446.016999999993</v>
      </c>
      <c r="F24" s="159">
        <v>0</v>
      </c>
    </row>
    <row r="25" spans="2:6" x14ac:dyDescent="0.25">
      <c r="B25" s="165" t="s">
        <v>53</v>
      </c>
      <c r="C25" s="166">
        <v>0</v>
      </c>
      <c r="D25" s="166">
        <v>0</v>
      </c>
      <c r="E25" s="166">
        <v>0</v>
      </c>
      <c r="F25" s="167">
        <v>0</v>
      </c>
    </row>
    <row r="26" spans="2:6" ht="38.25" thickBot="1" x14ac:dyDescent="0.3">
      <c r="B26" s="168"/>
      <c r="C26" s="169"/>
      <c r="D26" s="169"/>
      <c r="E26" s="170" t="s">
        <v>171</v>
      </c>
      <c r="F26" s="171">
        <v>7661647.7959999992</v>
      </c>
    </row>
    <row r="27" spans="2:6" ht="16.5" x14ac:dyDescent="0.3">
      <c r="B27" s="172" t="s">
        <v>172</v>
      </c>
      <c r="C27" s="173"/>
      <c r="D27" s="173"/>
      <c r="E27" s="173"/>
      <c r="F27" s="173"/>
    </row>
    <row r="28" spans="2:6" ht="17.25" x14ac:dyDescent="0.35">
      <c r="B28" s="174" t="s">
        <v>133</v>
      </c>
      <c r="C28" s="173"/>
      <c r="D28" s="173"/>
      <c r="E28" s="173"/>
      <c r="F28" s="173"/>
    </row>
  </sheetData>
  <mergeCells count="3">
    <mergeCell ref="B6:F6"/>
    <mergeCell ref="B10:F10"/>
    <mergeCell ref="B19:F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baseColWidth="10" defaultRowHeight="15" x14ac:dyDescent="0.25"/>
  <cols>
    <col min="1" max="1" width="3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2016 2017</vt:lpstr>
      <vt:lpstr>PV Avance 2016 AGOSTO</vt:lpstr>
      <vt:lpstr>PERENNES 2016 AGOSTO</vt:lpstr>
      <vt:lpstr>OI 2016 2017</vt:lpstr>
      <vt:lpstr>Avance Pecuario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2016-09-02T16:17:39Z</dcterms:created>
  <dcterms:modified xsi:type="dcterms:W3CDTF">2016-11-07T14:14:12Z</dcterms:modified>
  <cp:category/>
  <cp:contentStatus/>
</cp:coreProperties>
</file>