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490" windowHeight="7575" tabRatio="874" activeTab="1"/>
  </bookViews>
  <sheets>
    <sheet name="Resumen 2016 2017" sheetId="9" r:id="rId1"/>
    <sheet name="PV_Avance a Julio 2016" sheetId="5" r:id="rId2"/>
    <sheet name="PV Sup_Siniestrada a Julio 2016" sheetId="14" r:id="rId3"/>
    <sheet name="Perennes_Avance a Julio" sheetId="10" r:id="rId4"/>
    <sheet name="OI 2016 2017" sheetId="12" r:id="rId5"/>
    <sheet name="Avance Pecuario 2016" sheetId="13" r:id="rId6"/>
    <sheet name="Hoja2" sheetId="15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3" l="1"/>
  <c r="F25" i="13" s="1"/>
  <c r="M7" i="12" l="1"/>
  <c r="L7" i="12"/>
  <c r="K7" i="12"/>
  <c r="J7" i="12"/>
  <c r="I7" i="12"/>
  <c r="H7" i="12"/>
  <c r="G7" i="12"/>
  <c r="F7" i="12"/>
  <c r="E7" i="12"/>
  <c r="D7" i="12"/>
  <c r="C7" i="12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2" i="10"/>
  <c r="I7" i="10" s="1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K66" i="10"/>
  <c r="J66" i="10"/>
  <c r="N16" i="10"/>
  <c r="K16" i="10"/>
  <c r="J16" i="10"/>
  <c r="I16" i="10"/>
  <c r="H16" i="10"/>
  <c r="G16" i="10"/>
  <c r="F16" i="10"/>
  <c r="E16" i="10"/>
  <c r="D16" i="10"/>
  <c r="D7" i="10" s="1"/>
  <c r="C16" i="10"/>
  <c r="N7" i="10"/>
  <c r="M7" i="10"/>
  <c r="L7" i="10"/>
  <c r="K7" i="10"/>
  <c r="J7" i="10"/>
  <c r="H7" i="10"/>
  <c r="G7" i="10"/>
  <c r="F7" i="10"/>
  <c r="E7" i="10"/>
  <c r="C7" i="10"/>
  <c r="J11" i="9" l="1"/>
  <c r="I11" i="9"/>
  <c r="H11" i="9"/>
  <c r="F11" i="9"/>
  <c r="E11" i="9"/>
  <c r="D11" i="9"/>
  <c r="G10" i="9"/>
  <c r="G9" i="9"/>
  <c r="G8" i="9"/>
  <c r="G77" i="5"/>
  <c r="G64" i="5"/>
  <c r="G76" i="5"/>
  <c r="G75" i="5"/>
  <c r="G74" i="5"/>
  <c r="G73" i="5"/>
  <c r="G72" i="5"/>
  <c r="G71" i="5"/>
  <c r="G70" i="5"/>
  <c r="G69" i="5"/>
  <c r="G68" i="5"/>
  <c r="G67" i="5"/>
  <c r="G66" i="5"/>
  <c r="G65" i="5"/>
  <c r="G63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1" i="9" l="1"/>
  <c r="D7" i="5"/>
  <c r="E7" i="5"/>
  <c r="F7" i="5"/>
  <c r="G7" i="5"/>
  <c r="H7" i="5"/>
  <c r="I7" i="5"/>
  <c r="J7" i="5"/>
  <c r="K7" i="5"/>
  <c r="L7" i="5"/>
  <c r="M7" i="5"/>
  <c r="C7" i="5"/>
</calcChain>
</file>

<file path=xl/sharedStrings.xml><?xml version="1.0" encoding="utf-8"?>
<sst xmlns="http://schemas.openxmlformats.org/spreadsheetml/2006/main" count="311" uniqueCount="190">
  <si>
    <t>Año agrícola</t>
  </si>
  <si>
    <t>Mes</t>
  </si>
  <si>
    <t>Cultivo</t>
  </si>
  <si>
    <t>Superficie siniestrada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</si>
  <si>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</si>
  <si>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</si>
  <si>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</si>
  <si>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</si>
  <si>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</si>
  <si>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</si>
  <si>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Avena grano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</si>
  <si>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</si>
  <si>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</si>
  <si>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</si>
  <si>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</si>
  <si>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</si>
  <si>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</si>
  <si>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</si>
  <si>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</si>
  <si>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</si>
  <si>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</si>
  <si>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</si>
  <si>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</si>
  <si>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</si>
  <si>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</si>
  <si>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</si>
  <si>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</si>
  <si>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</si>
  <si>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</si>
  <si>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</si>
  <si>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</si>
  <si>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</si>
  <si>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</si>
  <si>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</si>
  <si>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</si>
  <si>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</si>
  <si>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</si>
  <si>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</si>
  <si>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</si>
  <si>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</si>
  <si>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</si>
  <si>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</si>
  <si>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</si>
  <si>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</si>
  <si>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</si>
  <si>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</si>
  <si>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</si>
  <si>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</si>
  <si>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</si>
  <si>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</si>
  <si>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</si>
  <si>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</si>
  <si>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</si>
  <si>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</si>
  <si>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</si>
  <si>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Calabaza semilla o chihua</t>
  </si>
  <si>
    <t>Mijo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</si>
  <si>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</si>
  <si>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</si>
  <si>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</si>
  <si>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</si>
  <si>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</si>
  <si>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</si>
  <si>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</si>
  <si>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</si>
  <si>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</si>
  <si>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</si>
  <si>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</si>
  <si>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</si>
  <si>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</si>
  <si>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</si>
  <si>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</si>
  <si>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</si>
  <si>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</si>
  <si>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CONSOLIDADO CULTIVOS O.I. 2015 / 2016</t>
  </si>
  <si>
    <t>Superficie a Cosechar</t>
  </si>
  <si>
    <t>Superficie plantada nueva (ha)</t>
  </si>
  <si>
    <t>Superficie plantada en desarrollo (ha)</t>
  </si>
  <si>
    <t>Superficie plantada en producción (ha)</t>
  </si>
  <si>
    <t>Superficie plantada total (ha)</t>
  </si>
  <si>
    <t>Producción estimada (ton)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</si>
  <si>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</si>
  <si>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</si>
  <si>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</si>
  <si>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</si>
  <si>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</si>
  <si>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</si>
  <si>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</si>
  <si>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</si>
  <si>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</si>
  <si>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</si>
  <si>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</si>
  <si>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</si>
  <si>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</si>
  <si>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</si>
  <si>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</si>
  <si>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</si>
  <si>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</si>
  <si>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</si>
  <si>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</si>
  <si>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</si>
  <si>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</si>
  <si>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</si>
  <si>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</si>
  <si>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</si>
  <si>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</si>
  <si>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</si>
  <si>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</si>
  <si>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</si>
  <si>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</si>
  <si>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</si>
  <si>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</si>
  <si>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</si>
  <si>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</si>
  <si>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</si>
  <si>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</si>
  <si>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>Producción estimada (ton)
Marzo 2015</t>
  </si>
  <si>
    <t>CONSOLIDADO CULTIVOS P.V. 2016</t>
  </si>
  <si>
    <t>SUPERFICIE PROGRAMADA A SEMBRAR (HA)</t>
  </si>
  <si>
    <t xml:space="preserve">                       SECRETARIA DE DESARROLLO AGROPECUARIO Y RECURSOS HIDRÁULICOS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</si>
  <si>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</si>
  <si>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</si>
  <si>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</si>
  <si>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</si>
  <si>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</si>
  <si>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A COSECHAR</t>
  </si>
  <si>
    <t>PRODUCCIÓN PROGRAMADA (TON)</t>
  </si>
  <si>
    <t>PRODUCCIÓN OBTENIDA</t>
  </si>
  <si>
    <t>VALOR PRODUCCIÓN (MILES $)</t>
  </si>
  <si>
    <t>COMENTARIOS</t>
  </si>
  <si>
    <t>PV 2016</t>
  </si>
  <si>
    <t>*PERENNES 2016/ 2017</t>
  </si>
  <si>
    <t>Los datos reportados corresponden a cultivos Perennes año 2016. En cuanto a cultivos Perennes Especiales  (caña de azucar, café, alfalfa) 2016/2017, estos datos se iran considerando una vez que inicie este periodo.</t>
  </si>
  <si>
    <t>O.I. 2016 / 2017</t>
  </si>
  <si>
    <t>Resumen: Riego + Temporal (R+T)</t>
  </si>
  <si>
    <t>Fuente: Red Agropecuaria Web / SAGARPA/ SIAP</t>
  </si>
  <si>
    <t>* Perennes / Superficie plantada total (196,285), y superficie en producción (193,928 Ha.)</t>
  </si>
  <si>
    <t>SUPERFICIE SEMBRADA  (ha)</t>
  </si>
  <si>
    <t>-</t>
  </si>
  <si>
    <t>AVANCE CULTIVOS ESPECIALES PERENNES 2016 / 2017</t>
  </si>
  <si>
    <t>Una vez que inicie ciclo para estos cultivos se considerara avances.</t>
  </si>
  <si>
    <t>AVANCE DE SIEMBRAS Y COSECHAS PERENNES RIEGO 2016</t>
  </si>
  <si>
    <t>AVANCE DE SIEMBRAS Y COSECHAS PERENNES TEMPORAL 2016</t>
  </si>
  <si>
    <t>AVANCE DE SIEMBRAS Y COSECHAS PERENNES 2016 / 2017</t>
  </si>
  <si>
    <t>SUPERFICIE SEMBRADA / PLANTADA  (HA)</t>
  </si>
  <si>
    <t>*AVANCE DE SIEMBRAS Y COSECHAS CICLO O.I. 2016/2017</t>
  </si>
  <si>
    <t>Producción  programada (ton)</t>
  </si>
  <si>
    <t>Producción obtenida  (ton)</t>
  </si>
  <si>
    <t>Rendimiento programado (ton/ha)</t>
  </si>
  <si>
    <t>Rendimiento obtenido  (ton)</t>
  </si>
  <si>
    <t xml:space="preserve">*Nota: Una vez que inicien el ciclo correspondientes a este periodo, se  iran considerando datos de avance. </t>
  </si>
  <si>
    <t>Municipio</t>
  </si>
  <si>
    <t>Moctezuma</t>
  </si>
  <si>
    <t>Soledad de Graciano Sánchez</t>
  </si>
  <si>
    <t>Venado</t>
  </si>
  <si>
    <t>REPORTE AL MES DE JULIO 2016</t>
  </si>
  <si>
    <t>360 Ha</t>
  </si>
  <si>
    <t xml:space="preserve">                                                CICLO PV 2016</t>
  </si>
  <si>
    <t>Reporte de Superificie siniestrada (HA)</t>
  </si>
  <si>
    <t>Fuente: RAW SIAP / SAGARPA</t>
  </si>
  <si>
    <t xml:space="preserve">Una vez que inicie el ciclo (2016/2017) correspondiente, se  iran considerando datos de avance. 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</si>
  <si>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</si>
  <si>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</si>
  <si>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</si>
  <si>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</si>
  <si>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</si>
  <si>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</si>
  <si>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</si>
  <si>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</si>
  <si>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</si>
  <si>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</si>
  <si>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</si>
  <si>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</si>
  <si>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</si>
  <si>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</si>
  <si>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</si>
  <si>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</si>
  <si>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</si>
  <si>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</si>
  <si>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</si>
  <si>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 xml:space="preserve">                 AVANCE DE LA PRODUCCION PECUARIA 2016</t>
  </si>
  <si>
    <r>
      <t xml:space="preserve">Para el ciclo P.V.  2016, la superficie  programada a sembrar (R+T) es de   480,967 Ha., al mes de  Julio se  reportan </t>
    </r>
    <r>
      <rPr>
        <b/>
        <sz val="10"/>
        <color theme="1" tint="4.9989318521683403E-2"/>
        <rFont val="Trebuchet MS"/>
        <family val="2"/>
      </rPr>
      <t xml:space="preserve"> 200,862 Ha. sembradas,</t>
    </r>
    <r>
      <rPr>
        <sz val="10"/>
        <color theme="1" tint="4.9989318521683403E-2"/>
        <rFont val="Trebuchet MS"/>
        <family val="2"/>
      </rPr>
      <t xml:space="preserve"> de las cuales 47,994 Ha.  corresponden a la modalidad de riego con un 57% de avance de siembra y 152,868 Ha de temporal representando un 36% de avance de siembra.                    En relación a superfice cosechada corresponde a cultivos de Jitomate, Chiles,  calabacita, cebolla,  rabano entre otros (modalidad riego).  En lo referente a superficie siniestrada 360 Ha.,  corresponde a la modalidad de riego y en su mayoria al cultivo de chile (Moctezuma,Venado).</t>
    </r>
  </si>
  <si>
    <t>Datos preliminares</t>
  </si>
  <si>
    <t>Producción del Mes (ton)</t>
  </si>
  <si>
    <t>Estado de San Luis Potosi</t>
  </si>
  <si>
    <t>SUPERFICIE PROGRAMA A SEMBRAR (HA)</t>
  </si>
  <si>
    <t>Superficie cosechada  (ha)</t>
  </si>
  <si>
    <t>Producción obtenida (ton)</t>
  </si>
  <si>
    <t>Superficie programada a sembrar (ha)</t>
  </si>
  <si>
    <t>Superficie sembrada 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</si>
</sst>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8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FFFFFF"/>
      <name val="Arial"/>
      <family val="2"/>
    </font>
    <font>
      <b/>
      <sz val="11"/>
      <color theme="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 tint="4.9989318521683403E-2"/>
      <name val="Trebuchet MS"/>
      <family val="2"/>
    </font>
    <font>
      <b/>
      <sz val="10"/>
      <color theme="1" tint="4.9989318521683403E-2"/>
      <name val="Trebuchet MS"/>
      <family val="2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 wrapText="1"/>
    </xf>
    <xf numFmtId="0" fontId="0" fillId="0" borderId="0" xfId="0" applyFill="1"/>
    <xf numFmtId="4" fontId="6" fillId="0" borderId="2" xfId="0" applyNumberFormat="1" applyFont="1" applyFill="1" applyBorder="1" applyAlignment="1">
      <alignment horizontal="right" vertical="top" wrapText="1"/>
    </xf>
    <xf numFmtId="0" fontId="0" fillId="6" borderId="2" xfId="0" applyFill="1" applyBorder="1"/>
    <xf numFmtId="0" fontId="0" fillId="7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2" xfId="0" applyFill="1" applyBorder="1"/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0" fillId="0" borderId="7" xfId="0" applyFill="1" applyBorder="1" applyAlignment="1">
      <alignment horizont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Alignment="1"/>
    <xf numFmtId="0" fontId="15" fillId="6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0" fillId="0" borderId="8" xfId="0" applyBorder="1"/>
    <xf numFmtId="0" fontId="17" fillId="0" borderId="0" xfId="0" applyFont="1" applyBorder="1"/>
    <xf numFmtId="0" fontId="17" fillId="0" borderId="9" xfId="0" applyFont="1" applyBorder="1"/>
    <xf numFmtId="0" fontId="1" fillId="0" borderId="0" xfId="0" applyFont="1" applyBorder="1" applyAlignment="1"/>
    <xf numFmtId="0" fontId="19" fillId="0" borderId="0" xfId="0" applyFont="1" applyBorder="1" applyAlignment="1"/>
    <xf numFmtId="0" fontId="20" fillId="0" borderId="0" xfId="0" applyFont="1" applyBorder="1"/>
    <xf numFmtId="0" fontId="21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3" fillId="0" borderId="9" xfId="0" applyFont="1" applyBorder="1"/>
    <xf numFmtId="0" fontId="19" fillId="0" borderId="11" xfId="0" applyFont="1" applyBorder="1"/>
    <xf numFmtId="0" fontId="0" fillId="0" borderId="12" xfId="0" applyBorder="1"/>
    <xf numFmtId="0" fontId="17" fillId="0" borderId="12" xfId="0" applyFont="1" applyBorder="1"/>
    <xf numFmtId="0" fontId="17" fillId="0" borderId="13" xfId="0" applyFont="1" applyBorder="1"/>
    <xf numFmtId="0" fontId="26" fillId="8" borderId="14" xfId="1" applyFont="1" applyFill="1" applyBorder="1" applyAlignment="1">
      <alignment horizontal="center" vertical="center" wrapText="1"/>
    </xf>
    <xf numFmtId="0" fontId="26" fillId="8" borderId="15" xfId="1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25" fillId="0" borderId="2" xfId="0" applyNumberFormat="1" applyFont="1" applyFill="1" applyBorder="1" applyAlignment="1">
      <alignment horizontal="center" wrapText="1"/>
    </xf>
    <xf numFmtId="3" fontId="25" fillId="0" borderId="18" xfId="0" applyNumberFormat="1" applyFont="1" applyFill="1" applyBorder="1" applyAlignment="1">
      <alignment horizontal="center" wrapText="1"/>
    </xf>
    <xf numFmtId="165" fontId="25" fillId="0" borderId="2" xfId="2" applyNumberFormat="1" applyFont="1" applyFill="1" applyBorder="1" applyAlignment="1">
      <alignment horizontal="right" wrapText="1"/>
    </xf>
    <xf numFmtId="3" fontId="25" fillId="0" borderId="2" xfId="0" applyNumberFormat="1" applyFont="1" applyFill="1" applyBorder="1" applyAlignment="1">
      <alignment horizontal="right" wrapText="1"/>
    </xf>
    <xf numFmtId="165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wrapText="1"/>
    </xf>
    <xf numFmtId="3" fontId="25" fillId="0" borderId="2" xfId="0" applyNumberFormat="1" applyFont="1" applyFill="1" applyBorder="1" applyAlignment="1">
      <alignment wrapText="1"/>
    </xf>
    <xf numFmtId="0" fontId="25" fillId="0" borderId="17" xfId="0" applyFont="1" applyFill="1" applyBorder="1" applyAlignment="1">
      <alignment horizontal="center"/>
    </xf>
    <xf numFmtId="3" fontId="25" fillId="0" borderId="18" xfId="0" applyNumberFormat="1" applyFont="1" applyFill="1" applyBorder="1" applyAlignment="1">
      <alignment horizontal="center"/>
    </xf>
    <xf numFmtId="166" fontId="25" fillId="0" borderId="2" xfId="0" applyNumberFormat="1" applyFont="1" applyFill="1" applyBorder="1" applyAlignment="1">
      <alignment horizontal="center"/>
    </xf>
    <xf numFmtId="165" fontId="25" fillId="0" borderId="2" xfId="2" applyNumberFormat="1" applyFont="1" applyFill="1" applyBorder="1" applyAlignment="1">
      <alignment horizontal="center"/>
    </xf>
    <xf numFmtId="0" fontId="27" fillId="9" borderId="19" xfId="0" applyFont="1" applyFill="1" applyBorder="1" applyAlignment="1">
      <alignment horizontal="justify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3" fontId="25" fillId="8" borderId="4" xfId="0" applyNumberFormat="1" applyFont="1" applyFill="1" applyBorder="1" applyAlignment="1">
      <alignment horizontal="center"/>
    </xf>
    <xf numFmtId="0" fontId="25" fillId="8" borderId="13" xfId="0" applyFont="1" applyFill="1" applyBorder="1" applyAlignment="1">
      <alignment horizontal="justify" wrapText="1"/>
    </xf>
    <xf numFmtId="0" fontId="1" fillId="0" borderId="0" xfId="0" applyFont="1"/>
    <xf numFmtId="0" fontId="28" fillId="0" borderId="0" xfId="0" applyFont="1"/>
    <xf numFmtId="0" fontId="29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17" fontId="2" fillId="0" borderId="9" xfId="1" applyNumberFormat="1" applyFont="1" applyBorder="1" applyAlignment="1">
      <alignment horizontal="left" wrapText="1"/>
    </xf>
    <xf numFmtId="0" fontId="12" fillId="4" borderId="19" xfId="1" applyFont="1" applyFill="1" applyBorder="1" applyAlignment="1">
      <alignment horizontal="center" vertical="center" wrapText="1"/>
    </xf>
    <xf numFmtId="4" fontId="2" fillId="5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7" borderId="2" xfId="0" applyFont="1" applyFill="1" applyBorder="1" applyAlignment="1">
      <alignment horizontal="right" vertical="top" wrapText="1"/>
    </xf>
    <xf numFmtId="43" fontId="5" fillId="4" borderId="2" xfId="2" applyFont="1" applyFill="1" applyBorder="1" applyAlignment="1">
      <alignment horizontal="right" vertical="top" wrapText="1"/>
    </xf>
    <xf numFmtId="0" fontId="10" fillId="0" borderId="0" xfId="1" applyFont="1" applyBorder="1" applyAlignment="1">
      <alignment horizontal="center" wrapText="1"/>
    </xf>
    <xf numFmtId="165" fontId="25" fillId="9" borderId="18" xfId="2" applyNumberFormat="1" applyFont="1" applyFill="1" applyBorder="1" applyAlignment="1">
      <alignment horizontal="center" wrapText="1"/>
    </xf>
    <xf numFmtId="166" fontId="25" fillId="9" borderId="2" xfId="0" applyNumberFormat="1" applyFont="1" applyFill="1" applyBorder="1" applyAlignment="1">
      <alignment horizontal="center" wrapText="1"/>
    </xf>
    <xf numFmtId="165" fontId="25" fillId="9" borderId="2" xfId="0" applyNumberFormat="1" applyFont="1" applyFill="1" applyBorder="1" applyAlignment="1">
      <alignment horizontal="center" wrapText="1"/>
    </xf>
    <xf numFmtId="3" fontId="25" fillId="9" borderId="2" xfId="0" applyNumberFormat="1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vertical="center"/>
    </xf>
    <xf numFmtId="0" fontId="12" fillId="4" borderId="17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top" wrapText="1"/>
    </xf>
    <xf numFmtId="17" fontId="2" fillId="0" borderId="7" xfId="1" applyNumberFormat="1" applyFont="1" applyBorder="1" applyAlignment="1">
      <alignment horizontal="center" wrapText="1"/>
    </xf>
    <xf numFmtId="17" fontId="14" fillId="0" borderId="0" xfId="1" applyNumberFormat="1" applyFont="1" applyBorder="1" applyAlignment="1">
      <alignment horizontal="left" wrapText="1"/>
    </xf>
    <xf numFmtId="0" fontId="1" fillId="0" borderId="0" xfId="0" applyFont="1" applyFill="1"/>
    <xf numFmtId="0" fontId="31" fillId="6" borderId="2" xfId="0" applyFont="1" applyFill="1" applyBorder="1" applyAlignment="1">
      <alignment horizontal="left" vertical="top" wrapText="1"/>
    </xf>
    <xf numFmtId="0" fontId="31" fillId="0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0" fillId="0" borderId="9" xfId="0" applyFill="1" applyBorder="1"/>
    <xf numFmtId="0" fontId="12" fillId="4" borderId="19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vertical="center"/>
    </xf>
    <xf numFmtId="3" fontId="1" fillId="10" borderId="4" xfId="0" applyNumberFormat="1" applyFont="1" applyFill="1" applyBorder="1"/>
    <xf numFmtId="4" fontId="1" fillId="10" borderId="4" xfId="0" applyNumberFormat="1" applyFont="1" applyFill="1" applyBorder="1"/>
    <xf numFmtId="4" fontId="1" fillId="10" borderId="20" xfId="0" applyNumberFormat="1" applyFont="1" applyFill="1" applyBorder="1"/>
    <xf numFmtId="4" fontId="0" fillId="0" borderId="24" xfId="0" applyNumberFormat="1" applyBorder="1"/>
    <xf numFmtId="0" fontId="0" fillId="0" borderId="24" xfId="0" applyBorder="1"/>
    <xf numFmtId="0" fontId="31" fillId="10" borderId="2" xfId="0" applyFont="1" applyFill="1" applyBorder="1" applyAlignment="1">
      <alignment horizontal="left" vertical="top" wrapText="1"/>
    </xf>
    <xf numFmtId="0" fontId="6" fillId="10" borderId="2" xfId="0" applyFont="1" applyFill="1" applyBorder="1" applyAlignment="1">
      <alignment horizontal="right" vertical="top" wrapText="1"/>
    </xf>
    <xf numFmtId="4" fontId="6" fillId="10" borderId="2" xfId="0" applyNumberFormat="1" applyFont="1" applyFill="1" applyBorder="1" applyAlignment="1">
      <alignment horizontal="right" vertical="top" wrapText="1"/>
    </xf>
    <xf numFmtId="0" fontId="0" fillId="10" borderId="2" xfId="0" applyFill="1" applyBorder="1"/>
    <xf numFmtId="0" fontId="0" fillId="0" borderId="9" xfId="0" applyBorder="1"/>
    <xf numFmtId="0" fontId="12" fillId="4" borderId="14" xfId="0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4" fontId="2" fillId="10" borderId="20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8" fillId="0" borderId="5" xfId="0" applyFont="1" applyBorder="1" applyAlignment="1"/>
    <xf numFmtId="0" fontId="17" fillId="0" borderId="5" xfId="0" applyFont="1" applyBorder="1"/>
    <xf numFmtId="0" fontId="17" fillId="0" borderId="6" xfId="0" applyFont="1" applyBorder="1"/>
    <xf numFmtId="0" fontId="36" fillId="4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9" xfId="0" applyFont="1" applyBorder="1" applyAlignment="1">
      <alignment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 wrapText="1"/>
    </xf>
    <xf numFmtId="0" fontId="36" fillId="4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1" fillId="0" borderId="17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37" fillId="4" borderId="3" xfId="0" applyFont="1" applyFill="1" applyBorder="1" applyAlignment="1">
      <alignment horizontal="left" vertical="top" wrapText="1"/>
    </xf>
    <xf numFmtId="0" fontId="37" fillId="4" borderId="4" xfId="0" applyFont="1" applyFill="1" applyBorder="1" applyAlignment="1">
      <alignment horizontal="right" vertical="top" wrapText="1"/>
    </xf>
    <xf numFmtId="0" fontId="0" fillId="0" borderId="13" xfId="0" applyBorder="1"/>
    <xf numFmtId="17" fontId="25" fillId="0" borderId="0" xfId="0" applyNumberFormat="1" applyFont="1" applyFill="1" applyBorder="1" applyAlignment="1">
      <alignment horizontal="center" vertical="center"/>
    </xf>
    <xf numFmtId="0" fontId="39" fillId="11" borderId="2" xfId="0" applyFont="1" applyFill="1" applyBorder="1" applyAlignment="1">
      <alignment horizontal="right" vertical="top" wrapText="1"/>
    </xf>
    <xf numFmtId="0" fontId="40" fillId="9" borderId="19" xfId="0" applyFont="1" applyFill="1" applyBorder="1" applyAlignment="1">
      <alignment horizontal="justify" wrapText="1"/>
    </xf>
    <xf numFmtId="0" fontId="8" fillId="0" borderId="1" xfId="0" applyFont="1" applyBorder="1"/>
    <xf numFmtId="0" fontId="0" fillId="0" borderId="6" xfId="0" applyBorder="1"/>
    <xf numFmtId="17" fontId="1" fillId="0" borderId="9" xfId="0" applyNumberFormat="1" applyFont="1" applyBorder="1"/>
    <xf numFmtId="0" fontId="6" fillId="3" borderId="19" xfId="0" applyFont="1" applyFill="1" applyBorder="1" applyAlignment="1">
      <alignment horizontal="right" vertical="top" wrapText="1"/>
    </xf>
    <xf numFmtId="4" fontId="6" fillId="3" borderId="19" xfId="0" applyNumberFormat="1" applyFont="1" applyFill="1" applyBorder="1" applyAlignment="1">
      <alignment horizontal="right" vertical="top" wrapText="1"/>
    </xf>
    <xf numFmtId="4" fontId="6" fillId="2" borderId="19" xfId="0" applyNumberFormat="1" applyFont="1" applyFill="1" applyBorder="1" applyAlignment="1">
      <alignment horizontal="right" vertical="top" wrapText="1"/>
    </xf>
    <xf numFmtId="0" fontId="6" fillId="2" borderId="19" xfId="0" applyFont="1" applyFill="1" applyBorder="1" applyAlignment="1">
      <alignment horizontal="right" vertical="top" wrapText="1"/>
    </xf>
    <xf numFmtId="0" fontId="39" fillId="11" borderId="17" xfId="0" applyFont="1" applyFill="1" applyBorder="1" applyAlignment="1">
      <alignment horizontal="left" vertical="top" wrapText="1"/>
    </xf>
    <xf numFmtId="0" fontId="39" fillId="11" borderId="19" xfId="0" applyFont="1" applyFill="1" applyBorder="1" applyAlignment="1">
      <alignment horizontal="right" vertical="top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5" fillId="0" borderId="17" xfId="0" applyFont="1" applyFill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13" fillId="11" borderId="14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38" fillId="12" borderId="17" xfId="0" applyFont="1" applyFill="1" applyBorder="1" applyAlignment="1">
      <alignment horizontal="left" vertical="top" wrapText="1"/>
    </xf>
    <xf numFmtId="4" fontId="38" fillId="12" borderId="2" xfId="0" applyNumberFormat="1" applyFont="1" applyFill="1" applyBorder="1" applyAlignment="1">
      <alignment horizontal="right" vertical="top" wrapText="1"/>
    </xf>
    <xf numFmtId="0" fontId="38" fillId="12" borderId="19" xfId="0" applyFont="1" applyFill="1" applyBorder="1" applyAlignment="1">
      <alignment horizontal="right" vertical="top" wrapText="1"/>
    </xf>
    <xf numFmtId="0" fontId="38" fillId="12" borderId="2" xfId="0" applyFont="1" applyFill="1" applyBorder="1" applyAlignment="1">
      <alignment horizontal="right" vertical="top" wrapText="1"/>
    </xf>
    <xf numFmtId="4" fontId="38" fillId="12" borderId="19" xfId="0" applyNumberFormat="1" applyFont="1" applyFill="1" applyBorder="1" applyAlignment="1">
      <alignment horizontal="right" vertical="top" wrapText="1"/>
    </xf>
    <xf numFmtId="0" fontId="42" fillId="0" borderId="4" xfId="0" applyFont="1" applyBorder="1" applyAlignment="1">
      <alignment vertical="center" wrapText="1"/>
    </xf>
    <xf numFmtId="4" fontId="42" fillId="0" borderId="20" xfId="0" applyNumberFormat="1" applyFont="1" applyBorder="1" applyAlignment="1">
      <alignment vertical="center" wrapText="1"/>
    </xf>
    <xf numFmtId="0" fontId="1" fillId="0" borderId="8" xfId="0" applyFont="1" applyBorder="1"/>
    <xf numFmtId="0" fontId="43" fillId="0" borderId="0" xfId="0" applyFont="1" applyAlignment="1">
      <alignment vertical="center" wrapText="1"/>
    </xf>
    <xf numFmtId="0" fontId="42" fillId="0" borderId="0" xfId="0" applyFont="1" applyBorder="1" applyAlignment="1">
      <alignment vertical="center" wrapText="1"/>
    </xf>
    <xf numFmtId="4" fontId="42" fillId="0" borderId="0" xfId="0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1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6" xfId="0" applyFont="1" applyFill="1" applyBorder="1" applyAlignment="1">
      <alignment horizontal="center" vertical="top" wrapText="1"/>
    </xf>
    <xf numFmtId="0" fontId="28" fillId="0" borderId="0" xfId="0" applyFont="1" applyAlignment="1">
      <alignment vertical="center" wrapText="1"/>
    </xf>
    <xf numFmtId="0" fontId="10" fillId="0" borderId="23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0" fillId="0" borderId="8" xfId="1" applyFont="1" applyBorder="1" applyAlignment="1">
      <alignment horizontal="center" vertical="top" wrapText="1"/>
    </xf>
    <xf numFmtId="0" fontId="30" fillId="0" borderId="0" xfId="1" applyFont="1" applyBorder="1" applyAlignment="1">
      <alignment horizontal="center" vertical="top" wrapText="1"/>
    </xf>
    <xf numFmtId="0" fontId="30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0" fillId="0" borderId="21" xfId="1" applyFont="1" applyBorder="1" applyAlignment="1">
      <alignment horizontal="center" wrapText="1"/>
    </xf>
    <xf numFmtId="0" fontId="10" fillId="0" borderId="22" xfId="1" applyFont="1" applyBorder="1" applyAlignment="1">
      <alignment horizontal="center" wrapText="1"/>
    </xf>
    <xf numFmtId="0" fontId="10" fillId="0" borderId="18" xfId="1" applyFont="1" applyBorder="1" applyAlignment="1">
      <alignment horizontal="center" wrapText="1"/>
    </xf>
    <xf numFmtId="0" fontId="32" fillId="0" borderId="10" xfId="0" applyNumberFormat="1" applyFont="1" applyFill="1" applyBorder="1" applyAlignment="1" applyProtection="1">
      <alignment horizontal="center" wrapText="1"/>
    </xf>
    <xf numFmtId="0" fontId="32" fillId="11" borderId="17" xfId="0" applyFont="1" applyFill="1" applyBorder="1" applyAlignment="1">
      <alignment vertical="top" wrapText="1"/>
    </xf>
    <xf numFmtId="0" fontId="32" fillId="11" borderId="2" xfId="0" applyFont="1" applyFill="1" applyBorder="1" applyAlignment="1">
      <alignment vertical="top" wrapText="1"/>
    </xf>
    <xf numFmtId="0" fontId="32" fillId="11" borderId="19" xfId="0" applyFont="1" applyFill="1" applyBorder="1" applyAlignment="1">
      <alignment vertical="top" wrapText="1"/>
    </xf>
    <xf numFmtId="0" fontId="13" fillId="11" borderId="17" xfId="0" applyFont="1" applyFill="1" applyBorder="1" applyAlignment="1">
      <alignment vertical="top" wrapText="1"/>
    </xf>
    <xf numFmtId="0" fontId="13" fillId="11" borderId="2" xfId="0" applyFont="1" applyFill="1" applyBorder="1" applyAlignment="1">
      <alignment vertical="top" wrapText="1"/>
    </xf>
    <xf numFmtId="0" fontId="13" fillId="11" borderId="19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19051</xdr:rowOff>
    </xdr:from>
    <xdr:to>
      <xdr:col>4</xdr:col>
      <xdr:colOff>371474</xdr:colOff>
      <xdr:row>4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19076"/>
          <a:ext cx="3000375" cy="828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opLeftCell="A10" workbookViewId="0">
      <selection activeCell="F4" sqref="F4"/>
    </sheetView>
  </sheetViews>
  <sheetFormatPr baseColWidth="10" defaultRowHeight="15" x14ac:dyDescent="0.25"/>
  <cols>
    <col min="1" max="1" width="3.85546875" style="3" customWidth="1"/>
    <col min="2" max="2" width="17.7109375" style="3" customWidth="1"/>
    <col min="3" max="3" width="14.5703125" style="3" customWidth="1"/>
    <col min="4" max="6" width="11.42578125" style="3"/>
    <col min="7" max="7" width="11.42578125" style="3" customWidth="1"/>
    <col min="8" max="8" width="13.140625" style="3" customWidth="1"/>
    <col min="9" max="9" width="13.42578125" style="3" customWidth="1"/>
    <col min="10" max="10" width="12.7109375" style="3" customWidth="1"/>
    <col min="11" max="11" width="71.85546875" style="3" customWidth="1"/>
    <col min="12" max="16384" width="11.42578125" style="3"/>
  </cols>
  <sheetData>
    <row r="1" spans="2:11" ht="15.75" thickBot="1" x14ac:dyDescent="0.3"/>
    <row r="2" spans="2:11" ht="18" x14ac:dyDescent="0.35">
      <c r="B2" s="135"/>
      <c r="C2" s="136"/>
      <c r="D2" s="137"/>
      <c r="E2" s="137" t="s">
        <v>119</v>
      </c>
      <c r="F2" s="138"/>
      <c r="G2" s="138"/>
      <c r="H2" s="138"/>
      <c r="I2" s="138"/>
      <c r="J2" s="139"/>
      <c r="K2" s="140"/>
    </row>
    <row r="3" spans="2:11" ht="16.5" x14ac:dyDescent="0.3">
      <c r="B3" s="47"/>
      <c r="C3" s="39"/>
      <c r="D3" s="50"/>
      <c r="E3" s="50" t="s">
        <v>120</v>
      </c>
      <c r="F3" s="51"/>
      <c r="G3" s="51"/>
      <c r="H3" s="48"/>
      <c r="I3" s="51"/>
      <c r="J3" s="48"/>
      <c r="K3" s="49"/>
    </row>
    <row r="4" spans="2:11" ht="18" x14ac:dyDescent="0.35">
      <c r="B4" s="47"/>
      <c r="C4" s="39"/>
      <c r="D4" s="39"/>
      <c r="E4" s="39"/>
      <c r="F4" s="52" t="s">
        <v>121</v>
      </c>
      <c r="G4" s="48"/>
      <c r="H4" s="51"/>
      <c r="I4" s="48"/>
      <c r="J4" s="48"/>
      <c r="K4" s="49"/>
    </row>
    <row r="5" spans="2:11" ht="16.5" x14ac:dyDescent="0.3">
      <c r="B5" s="53"/>
      <c r="C5" s="54"/>
      <c r="D5" s="55"/>
      <c r="E5" s="55"/>
      <c r="F5" s="56"/>
      <c r="G5" s="56"/>
      <c r="H5" s="57"/>
      <c r="I5" s="158" t="s">
        <v>155</v>
      </c>
      <c r="J5" s="57"/>
      <c r="K5" s="58"/>
    </row>
    <row r="6" spans="2:11" ht="17.25" thickBot="1" x14ac:dyDescent="0.35">
      <c r="B6" s="59" t="s">
        <v>122</v>
      </c>
      <c r="C6" s="60"/>
      <c r="D6" s="60"/>
      <c r="E6" s="60"/>
      <c r="F6" s="61"/>
      <c r="G6" s="61"/>
      <c r="H6" s="61"/>
      <c r="I6" s="61"/>
      <c r="J6" s="61"/>
      <c r="K6" s="62"/>
    </row>
    <row r="7" spans="2:11" s="66" customFormat="1" ht="60" x14ac:dyDescent="0.25">
      <c r="B7" s="63" t="s">
        <v>123</v>
      </c>
      <c r="C7" s="64" t="s">
        <v>124</v>
      </c>
      <c r="D7" s="64" t="s">
        <v>144</v>
      </c>
      <c r="E7" s="64" t="s">
        <v>61</v>
      </c>
      <c r="F7" s="64" t="s">
        <v>62</v>
      </c>
      <c r="G7" s="64" t="s">
        <v>125</v>
      </c>
      <c r="H7" s="64" t="s">
        <v>126</v>
      </c>
      <c r="I7" s="64" t="s">
        <v>127</v>
      </c>
      <c r="J7" s="64" t="s">
        <v>128</v>
      </c>
      <c r="K7" s="65" t="s">
        <v>129</v>
      </c>
    </row>
    <row r="8" spans="2:11" s="66" customFormat="1" ht="123" customHeight="1" x14ac:dyDescent="0.3">
      <c r="B8" s="172" t="s">
        <v>130</v>
      </c>
      <c r="C8" s="99">
        <v>480967</v>
      </c>
      <c r="D8" s="100">
        <v>200862</v>
      </c>
      <c r="E8" s="100">
        <v>3933</v>
      </c>
      <c r="F8" s="100">
        <v>360</v>
      </c>
      <c r="G8" s="101">
        <f>D8-E8-F8</f>
        <v>196569</v>
      </c>
      <c r="H8" s="100">
        <v>1160661</v>
      </c>
      <c r="I8" s="102">
        <v>201271</v>
      </c>
      <c r="J8" s="102">
        <v>883795</v>
      </c>
      <c r="K8" s="160" t="s">
        <v>181</v>
      </c>
    </row>
    <row r="9" spans="2:11" s="66" customFormat="1" ht="45" x14ac:dyDescent="0.3">
      <c r="B9" s="172" t="s">
        <v>131</v>
      </c>
      <c r="C9" s="68">
        <v>196285</v>
      </c>
      <c r="D9" s="67">
        <v>193928</v>
      </c>
      <c r="E9" s="69">
        <v>60274</v>
      </c>
      <c r="F9" s="70">
        <v>0</v>
      </c>
      <c r="G9" s="71">
        <f t="shared" ref="G9:G10" si="0">D9-E9-F9</f>
        <v>133654</v>
      </c>
      <c r="H9" s="67">
        <v>3462072</v>
      </c>
      <c r="I9" s="72">
        <v>1251489</v>
      </c>
      <c r="J9" s="73">
        <v>1243037</v>
      </c>
      <c r="K9" s="160" t="s">
        <v>132</v>
      </c>
    </row>
    <row r="10" spans="2:11" s="44" customFormat="1" ht="30" x14ac:dyDescent="0.3">
      <c r="B10" s="74" t="s">
        <v>133</v>
      </c>
      <c r="C10" s="75">
        <v>0</v>
      </c>
      <c r="D10" s="76">
        <v>0</v>
      </c>
      <c r="E10" s="76">
        <v>0</v>
      </c>
      <c r="F10" s="76">
        <v>0</v>
      </c>
      <c r="G10" s="71">
        <f t="shared" si="0"/>
        <v>0</v>
      </c>
      <c r="H10" s="76">
        <v>0</v>
      </c>
      <c r="I10" s="77">
        <v>0</v>
      </c>
      <c r="J10" s="77">
        <v>0</v>
      </c>
      <c r="K10" s="78" t="s">
        <v>160</v>
      </c>
    </row>
    <row r="11" spans="2:11" ht="17.25" thickBot="1" x14ac:dyDescent="0.35">
      <c r="B11" s="79" t="s">
        <v>53</v>
      </c>
      <c r="C11" s="80"/>
      <c r="D11" s="81">
        <f t="shared" ref="D11:J11" si="1">SUM(D8:D10)</f>
        <v>394790</v>
      </c>
      <c r="E11" s="81">
        <f t="shared" si="1"/>
        <v>64207</v>
      </c>
      <c r="F11" s="81">
        <f t="shared" si="1"/>
        <v>360</v>
      </c>
      <c r="G11" s="81">
        <f t="shared" si="1"/>
        <v>330223</v>
      </c>
      <c r="H11" s="81">
        <f t="shared" si="1"/>
        <v>4622733</v>
      </c>
      <c r="I11" s="81">
        <f t="shared" si="1"/>
        <v>1452760</v>
      </c>
      <c r="J11" s="81">
        <f t="shared" si="1"/>
        <v>2126832</v>
      </c>
      <c r="K11" s="82"/>
    </row>
    <row r="12" spans="2:11" x14ac:dyDescent="0.25">
      <c r="B12" s="83" t="s">
        <v>134</v>
      </c>
    </row>
    <row r="13" spans="2:11" x14ac:dyDescent="0.25">
      <c r="B13" s="84" t="s">
        <v>135</v>
      </c>
    </row>
    <row r="14" spans="2:11" x14ac:dyDescent="0.25">
      <c r="B14" s="3" t="s">
        <v>136</v>
      </c>
      <c r="K14" s="8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9"/>
  <sheetViews>
    <sheetView tabSelected="1" workbookViewId="0">
      <selection activeCell="H15" sqref="H15"/>
    </sheetView>
  </sheetViews>
  <sheetFormatPr baseColWidth="10" defaultColWidth="11.42578125" defaultRowHeight="15" x14ac:dyDescent="0.25"/>
  <cols>
    <col min="1" max="1" width="3.5703125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ht="15.75" thickBot="1" x14ac:dyDescent="0.3"/>
    <row r="2" spans="2:13" ht="15.75" x14ac:dyDescent="0.25">
      <c r="B2" s="194" t="s">
        <v>57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2:13" ht="15.75" x14ac:dyDescent="0.25">
      <c r="B3" s="197" t="s">
        <v>58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9"/>
    </row>
    <row r="4" spans="2:13" ht="15.75" x14ac:dyDescent="0.25">
      <c r="B4" s="197" t="s">
        <v>59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9"/>
    </row>
    <row r="5" spans="2:13" ht="16.5" thickBot="1" x14ac:dyDescent="0.3">
      <c r="B5" s="200"/>
      <c r="C5" s="201"/>
      <c r="D5" s="6"/>
      <c r="E5" s="7"/>
      <c r="F5" s="8"/>
      <c r="G5" s="9"/>
      <c r="H5" s="9"/>
      <c r="I5" s="9"/>
      <c r="J5" s="9"/>
      <c r="K5" s="9"/>
      <c r="L5" s="98" t="s">
        <v>1</v>
      </c>
      <c r="M5" s="90">
        <v>42552</v>
      </c>
    </row>
    <row r="6" spans="2:13" ht="45" x14ac:dyDescent="0.25">
      <c r="B6" s="10" t="s">
        <v>117</v>
      </c>
      <c r="C6" s="35" t="s">
        <v>185</v>
      </c>
      <c r="D6" s="35" t="s">
        <v>137</v>
      </c>
      <c r="E6" s="35" t="s">
        <v>61</v>
      </c>
      <c r="F6" s="35" t="s">
        <v>62</v>
      </c>
      <c r="G6" s="35" t="s">
        <v>63</v>
      </c>
      <c r="H6" s="35" t="s">
        <v>64</v>
      </c>
      <c r="I6" s="35" t="s">
        <v>65</v>
      </c>
      <c r="J6" s="35" t="s">
        <v>66</v>
      </c>
      <c r="K6" s="35" t="s">
        <v>67</v>
      </c>
      <c r="L6" s="35" t="s">
        <v>68</v>
      </c>
      <c r="M6" s="91" t="s">
        <v>69</v>
      </c>
    </row>
    <row r="7" spans="2:13" ht="15.75" thickBot="1" x14ac:dyDescent="0.3">
      <c r="B7" s="11" t="s">
        <v>70</v>
      </c>
      <c r="C7" s="12">
        <f t="shared" ref="C7:M7" si="0">C58+C77</f>
        <v>480967</v>
      </c>
      <c r="D7" s="12">
        <f t="shared" si="0"/>
        <v>200862.09</v>
      </c>
      <c r="E7" s="12">
        <f t="shared" si="0"/>
        <v>3932.57</v>
      </c>
      <c r="F7" s="12">
        <f t="shared" si="0"/>
        <v>360</v>
      </c>
      <c r="G7" s="12">
        <f t="shared" si="0"/>
        <v>196569.52</v>
      </c>
      <c r="H7" s="12">
        <f t="shared" si="0"/>
        <v>1160661.3400000001</v>
      </c>
      <c r="I7" s="12">
        <f t="shared" si="0"/>
        <v>201271.17</v>
      </c>
      <c r="J7" s="12">
        <f t="shared" si="0"/>
        <v>0</v>
      </c>
      <c r="K7" s="12">
        <f t="shared" si="0"/>
        <v>0</v>
      </c>
      <c r="L7" s="12">
        <f t="shared" si="0"/>
        <v>0</v>
      </c>
      <c r="M7" s="92">
        <f t="shared" si="0"/>
        <v>883795.86</v>
      </c>
    </row>
    <row r="8" spans="2:13" ht="15.75" thickBot="1" x14ac:dyDescent="0.3">
      <c r="B8" s="4"/>
      <c r="C8" s="5"/>
      <c r="D8" s="4"/>
      <c r="E8" s="5"/>
      <c r="F8" s="3"/>
      <c r="G8" s="5"/>
      <c r="H8" s="5"/>
      <c r="I8" s="3"/>
      <c r="J8" s="3"/>
      <c r="K8" s="3"/>
      <c r="L8" s="3"/>
      <c r="M8" s="3"/>
    </row>
    <row r="9" spans="2:13" x14ac:dyDescent="0.25">
      <c r="B9" s="202" t="s">
        <v>71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4"/>
    </row>
    <row r="10" spans="2:13" ht="45" x14ac:dyDescent="0.25">
      <c r="B10" s="86" t="s">
        <v>2</v>
      </c>
      <c r="C10" s="35" t="s">
        <v>118</v>
      </c>
      <c r="D10" s="35" t="s">
        <v>137</v>
      </c>
      <c r="E10" s="35" t="s">
        <v>61</v>
      </c>
      <c r="F10" s="35" t="s">
        <v>62</v>
      </c>
      <c r="G10" s="86" t="s">
        <v>72</v>
      </c>
      <c r="H10" s="35" t="s">
        <v>64</v>
      </c>
      <c r="I10" s="35" t="s">
        <v>65</v>
      </c>
      <c r="J10" s="35" t="s">
        <v>66</v>
      </c>
      <c r="K10" s="35" t="s">
        <v>67</v>
      </c>
      <c r="L10" s="35" t="s">
        <v>68</v>
      </c>
      <c r="M10" s="35" t="s">
        <v>69</v>
      </c>
    </row>
    <row r="11" spans="2:13" x14ac:dyDescent="0.25">
      <c r="B11" s="45" t="s">
        <v>6</v>
      </c>
      <c r="C11" s="13">
        <v>30</v>
      </c>
      <c r="D11" s="13">
        <v>30</v>
      </c>
      <c r="E11" s="13">
        <v>19.5</v>
      </c>
      <c r="F11" s="13">
        <v>1.5</v>
      </c>
      <c r="G11" s="13">
        <f>D11-E11-F11</f>
        <v>9</v>
      </c>
      <c r="H11" s="13">
        <v>196.25</v>
      </c>
      <c r="I11" s="13">
        <v>120.38</v>
      </c>
      <c r="J11" s="13">
        <v>6.5419999999999998</v>
      </c>
      <c r="K11" s="13">
        <v>6.173</v>
      </c>
      <c r="L11" s="14">
        <v>5404.35</v>
      </c>
      <c r="M11" s="13">
        <v>650.58000000000004</v>
      </c>
    </row>
    <row r="12" spans="2:13" s="16" customFormat="1" x14ac:dyDescent="0.25">
      <c r="B12" s="46" t="s">
        <v>7</v>
      </c>
      <c r="C12" s="15">
        <v>35</v>
      </c>
      <c r="D12" s="15">
        <v>34</v>
      </c>
      <c r="E12" s="15">
        <v>0</v>
      </c>
      <c r="F12" s="15">
        <v>0</v>
      </c>
      <c r="G12" s="96">
        <f t="shared" ref="G12:G57" si="1">D12-E12-F12</f>
        <v>34</v>
      </c>
      <c r="H12" s="15">
        <v>263</v>
      </c>
      <c r="I12" s="15">
        <v>0</v>
      </c>
      <c r="J12" s="15">
        <v>7.5140000000000002</v>
      </c>
      <c r="K12" s="15">
        <v>0</v>
      </c>
      <c r="L12" s="15">
        <v>0</v>
      </c>
      <c r="M12" s="15">
        <v>0</v>
      </c>
    </row>
    <row r="13" spans="2:13" x14ac:dyDescent="0.25">
      <c r="B13" s="45" t="s">
        <v>8</v>
      </c>
      <c r="C13" s="13">
        <v>8</v>
      </c>
      <c r="D13" s="13">
        <v>11</v>
      </c>
      <c r="E13" s="13">
        <v>5.5</v>
      </c>
      <c r="F13" s="13">
        <v>0</v>
      </c>
      <c r="G13" s="13">
        <f t="shared" si="1"/>
        <v>5.5</v>
      </c>
      <c r="H13" s="13">
        <v>208</v>
      </c>
      <c r="I13" s="13">
        <v>164</v>
      </c>
      <c r="J13" s="13">
        <v>26</v>
      </c>
      <c r="K13" s="13">
        <v>29.818000000000001</v>
      </c>
      <c r="L13" s="14">
        <v>5149.3900000000003</v>
      </c>
      <c r="M13" s="13">
        <v>844.5</v>
      </c>
    </row>
    <row r="14" spans="2:13" s="16" customFormat="1" ht="22.5" x14ac:dyDescent="0.25">
      <c r="B14" s="46" t="s">
        <v>9</v>
      </c>
      <c r="C14" s="15">
        <v>875</v>
      </c>
      <c r="D14" s="15">
        <v>328</v>
      </c>
      <c r="E14" s="15">
        <v>64</v>
      </c>
      <c r="F14" s="15">
        <v>0</v>
      </c>
      <c r="G14" s="96">
        <f t="shared" si="1"/>
        <v>264</v>
      </c>
      <c r="H14" s="17">
        <v>14637</v>
      </c>
      <c r="I14" s="17">
        <v>1472.3</v>
      </c>
      <c r="J14" s="15">
        <v>16.728000000000002</v>
      </c>
      <c r="K14" s="15">
        <v>23.004999999999999</v>
      </c>
      <c r="L14" s="15">
        <v>328.02</v>
      </c>
      <c r="M14" s="15">
        <v>482.95</v>
      </c>
    </row>
    <row r="15" spans="2:13" x14ac:dyDescent="0.25">
      <c r="B15" s="45" t="s">
        <v>10</v>
      </c>
      <c r="C15" s="13">
        <v>12</v>
      </c>
      <c r="D15" s="18"/>
      <c r="E15" s="18"/>
      <c r="F15" s="18"/>
      <c r="G15" s="13">
        <f t="shared" si="1"/>
        <v>0</v>
      </c>
      <c r="H15" s="13">
        <v>12</v>
      </c>
      <c r="I15" s="18"/>
      <c r="J15" s="13">
        <v>1</v>
      </c>
      <c r="K15" s="18"/>
      <c r="L15" s="18"/>
      <c r="M15" s="18"/>
    </row>
    <row r="16" spans="2:13" s="16" customFormat="1" x14ac:dyDescent="0.25">
      <c r="B16" s="46" t="s">
        <v>11</v>
      </c>
      <c r="C16" s="15">
        <v>19</v>
      </c>
      <c r="D16" s="15">
        <v>25.5</v>
      </c>
      <c r="E16" s="15">
        <v>14.5</v>
      </c>
      <c r="F16" s="15">
        <v>1</v>
      </c>
      <c r="G16" s="96">
        <f t="shared" si="1"/>
        <v>10</v>
      </c>
      <c r="H16" s="15">
        <v>166</v>
      </c>
      <c r="I16" s="15">
        <v>128.33000000000001</v>
      </c>
      <c r="J16" s="15">
        <v>8.7370000000000001</v>
      </c>
      <c r="K16" s="15">
        <v>8.85</v>
      </c>
      <c r="L16" s="17">
        <v>6234.77</v>
      </c>
      <c r="M16" s="15">
        <v>800.11</v>
      </c>
    </row>
    <row r="17" spans="2:14" x14ac:dyDescent="0.25">
      <c r="B17" s="45" t="s">
        <v>12</v>
      </c>
      <c r="C17" s="13">
        <v>18</v>
      </c>
      <c r="D17" s="13">
        <v>19</v>
      </c>
      <c r="E17" s="13">
        <v>12.5</v>
      </c>
      <c r="F17" s="13">
        <v>0</v>
      </c>
      <c r="G17" s="13">
        <f t="shared" si="1"/>
        <v>6.5</v>
      </c>
      <c r="H17" s="13">
        <v>453.1</v>
      </c>
      <c r="I17" s="13">
        <v>298.5</v>
      </c>
      <c r="J17" s="13">
        <v>25.172000000000001</v>
      </c>
      <c r="K17" s="13">
        <v>23.88</v>
      </c>
      <c r="L17" s="14">
        <v>4547.41</v>
      </c>
      <c r="M17" s="14">
        <v>1357.4</v>
      </c>
      <c r="N17" s="3"/>
    </row>
    <row r="18" spans="2:14" s="16" customFormat="1" x14ac:dyDescent="0.25">
      <c r="B18" s="46" t="s">
        <v>13</v>
      </c>
      <c r="C18" s="15">
        <v>125</v>
      </c>
      <c r="D18" s="15">
        <v>154</v>
      </c>
      <c r="E18" s="15">
        <v>0</v>
      </c>
      <c r="F18" s="15">
        <v>0</v>
      </c>
      <c r="G18" s="96">
        <f t="shared" si="1"/>
        <v>154</v>
      </c>
      <c r="H18" s="15">
        <v>377.6</v>
      </c>
      <c r="I18" s="15">
        <v>0</v>
      </c>
      <c r="J18" s="15">
        <v>3.0209999999999999</v>
      </c>
      <c r="K18" s="15">
        <v>0</v>
      </c>
      <c r="L18" s="15">
        <v>0</v>
      </c>
      <c r="M18" s="15">
        <v>0</v>
      </c>
    </row>
    <row r="19" spans="2:14" x14ac:dyDescent="0.25">
      <c r="B19" s="45" t="s">
        <v>14</v>
      </c>
      <c r="C19" s="13">
        <v>353</v>
      </c>
      <c r="D19" s="13">
        <v>162.44999999999999</v>
      </c>
      <c r="E19" s="13">
        <v>128.94999999999999</v>
      </c>
      <c r="F19" s="13">
        <v>1</v>
      </c>
      <c r="G19" s="13">
        <f t="shared" si="1"/>
        <v>32.5</v>
      </c>
      <c r="H19" s="14">
        <v>8242.5</v>
      </c>
      <c r="I19" s="14">
        <v>2765.12</v>
      </c>
      <c r="J19" s="13">
        <v>23.35</v>
      </c>
      <c r="K19" s="13">
        <v>21.443000000000001</v>
      </c>
      <c r="L19" s="14">
        <v>5081.2700000000004</v>
      </c>
      <c r="M19" s="14">
        <v>14050.33</v>
      </c>
      <c r="N19" s="3"/>
    </row>
    <row r="20" spans="2:14" s="16" customFormat="1" x14ac:dyDescent="0.25">
      <c r="B20" s="46" t="s">
        <v>15</v>
      </c>
      <c r="C20" s="15">
        <v>34</v>
      </c>
      <c r="D20" s="15">
        <v>40</v>
      </c>
      <c r="E20" s="15">
        <v>0</v>
      </c>
      <c r="F20" s="15">
        <v>0</v>
      </c>
      <c r="G20" s="96">
        <f t="shared" si="1"/>
        <v>40</v>
      </c>
      <c r="H20" s="15">
        <v>598</v>
      </c>
      <c r="I20" s="15">
        <v>0</v>
      </c>
      <c r="J20" s="15">
        <v>17.588000000000001</v>
      </c>
      <c r="K20" s="15">
        <v>0</v>
      </c>
      <c r="L20" s="15">
        <v>0</v>
      </c>
      <c r="M20" s="15">
        <v>0</v>
      </c>
    </row>
    <row r="21" spans="2:14" x14ac:dyDescent="0.25">
      <c r="B21" s="45" t="s">
        <v>16</v>
      </c>
      <c r="C21" s="13">
        <v>23</v>
      </c>
      <c r="D21" s="13">
        <v>13</v>
      </c>
      <c r="E21" s="13">
        <v>0</v>
      </c>
      <c r="F21" s="13">
        <v>0</v>
      </c>
      <c r="G21" s="13">
        <f t="shared" si="1"/>
        <v>13</v>
      </c>
      <c r="H21" s="13">
        <v>34.5</v>
      </c>
      <c r="I21" s="13">
        <v>0</v>
      </c>
      <c r="J21" s="13">
        <v>1.5</v>
      </c>
      <c r="K21" s="13">
        <v>0</v>
      </c>
      <c r="L21" s="13">
        <v>0</v>
      </c>
      <c r="M21" s="13">
        <v>0</v>
      </c>
      <c r="N21" s="3"/>
    </row>
    <row r="22" spans="2:14" s="16" customFormat="1" x14ac:dyDescent="0.25">
      <c r="B22" s="46" t="s">
        <v>17</v>
      </c>
      <c r="C22" s="17">
        <v>1626</v>
      </c>
      <c r="D22" s="17">
        <v>1493.25</v>
      </c>
      <c r="E22" s="15">
        <v>797.5</v>
      </c>
      <c r="F22" s="15">
        <v>2</v>
      </c>
      <c r="G22" s="96">
        <f t="shared" si="1"/>
        <v>693.75</v>
      </c>
      <c r="H22" s="17">
        <v>69207</v>
      </c>
      <c r="I22" s="17">
        <v>25362.18</v>
      </c>
      <c r="J22" s="15">
        <v>42.563000000000002</v>
      </c>
      <c r="K22" s="15">
        <v>31.802</v>
      </c>
      <c r="L22" s="17">
        <v>3578.43</v>
      </c>
      <c r="M22" s="17">
        <v>90756.71</v>
      </c>
    </row>
    <row r="23" spans="2:14" x14ac:dyDescent="0.25">
      <c r="B23" s="45" t="s">
        <v>18</v>
      </c>
      <c r="C23" s="13">
        <v>75</v>
      </c>
      <c r="D23" s="13">
        <v>65</v>
      </c>
      <c r="E23" s="13">
        <v>0</v>
      </c>
      <c r="F23" s="13">
        <v>0</v>
      </c>
      <c r="G23" s="13">
        <f t="shared" si="1"/>
        <v>65</v>
      </c>
      <c r="H23" s="14">
        <v>1050</v>
      </c>
      <c r="I23" s="13">
        <v>0</v>
      </c>
      <c r="J23" s="13">
        <v>14</v>
      </c>
      <c r="K23" s="13">
        <v>0</v>
      </c>
      <c r="L23" s="13">
        <v>0</v>
      </c>
      <c r="M23" s="13">
        <v>0</v>
      </c>
      <c r="N23" s="3"/>
    </row>
    <row r="24" spans="2:14" s="16" customFormat="1" x14ac:dyDescent="0.25">
      <c r="B24" s="46" t="s">
        <v>19</v>
      </c>
      <c r="C24" s="15">
        <v>7</v>
      </c>
      <c r="D24" s="15">
        <v>3</v>
      </c>
      <c r="E24" s="15">
        <v>0.5</v>
      </c>
      <c r="F24" s="15">
        <v>0</v>
      </c>
      <c r="G24" s="96">
        <f t="shared" si="1"/>
        <v>2.5</v>
      </c>
      <c r="H24" s="15">
        <v>80.5</v>
      </c>
      <c r="I24" s="15">
        <v>22.1</v>
      </c>
      <c r="J24" s="15">
        <v>11.5</v>
      </c>
      <c r="K24" s="15">
        <v>44.2</v>
      </c>
      <c r="L24" s="17">
        <v>29000</v>
      </c>
      <c r="M24" s="15">
        <v>640.9</v>
      </c>
    </row>
    <row r="25" spans="2:14" x14ac:dyDescent="0.25">
      <c r="B25" s="45" t="s">
        <v>20</v>
      </c>
      <c r="C25" s="14">
        <v>15964</v>
      </c>
      <c r="D25" s="14">
        <v>20583.3</v>
      </c>
      <c r="E25" s="13">
        <v>0</v>
      </c>
      <c r="F25" s="13">
        <v>250</v>
      </c>
      <c r="G25" s="13">
        <f t="shared" si="1"/>
        <v>20333.3</v>
      </c>
      <c r="H25" s="14">
        <v>32734.69</v>
      </c>
      <c r="I25" s="13">
        <v>0</v>
      </c>
      <c r="J25" s="13">
        <v>2.0510000000000002</v>
      </c>
      <c r="K25" s="13">
        <v>0</v>
      </c>
      <c r="L25" s="13">
        <v>0</v>
      </c>
      <c r="M25" s="13">
        <v>0</v>
      </c>
      <c r="N25" s="3"/>
    </row>
    <row r="26" spans="2:14" s="16" customFormat="1" x14ac:dyDescent="0.25">
      <c r="B26" s="46" t="s">
        <v>21</v>
      </c>
      <c r="C26" s="17">
        <v>1338</v>
      </c>
      <c r="D26" s="17">
        <v>1197</v>
      </c>
      <c r="E26" s="15">
        <v>684.5</v>
      </c>
      <c r="F26" s="15">
        <v>100</v>
      </c>
      <c r="G26" s="96">
        <f t="shared" si="1"/>
        <v>412.5</v>
      </c>
      <c r="H26" s="17">
        <v>37375.83</v>
      </c>
      <c r="I26" s="17">
        <v>28563.4</v>
      </c>
      <c r="J26" s="15">
        <v>27.934000000000001</v>
      </c>
      <c r="K26" s="15">
        <v>41.728999999999999</v>
      </c>
      <c r="L26" s="17">
        <v>6720.17</v>
      </c>
      <c r="M26" s="17">
        <v>191950.81</v>
      </c>
    </row>
    <row r="27" spans="2:14" x14ac:dyDescent="0.25">
      <c r="B27" s="45" t="s">
        <v>22</v>
      </c>
      <c r="C27" s="13">
        <v>29</v>
      </c>
      <c r="D27" s="13">
        <v>35.799999999999997</v>
      </c>
      <c r="E27" s="13">
        <v>33.299999999999997</v>
      </c>
      <c r="F27" s="13">
        <v>0</v>
      </c>
      <c r="G27" s="13">
        <f t="shared" si="1"/>
        <v>2.5</v>
      </c>
      <c r="H27" s="14">
        <v>1202</v>
      </c>
      <c r="I27" s="14">
        <v>1900.9</v>
      </c>
      <c r="J27" s="13">
        <v>41.448</v>
      </c>
      <c r="K27" s="13">
        <v>57.084000000000003</v>
      </c>
      <c r="L27" s="14">
        <v>17366.25</v>
      </c>
      <c r="M27" s="14">
        <v>33011.5</v>
      </c>
      <c r="N27" s="3"/>
    </row>
    <row r="28" spans="2:14" s="16" customFormat="1" x14ac:dyDescent="0.25">
      <c r="B28" s="46" t="s">
        <v>23</v>
      </c>
      <c r="C28" s="15">
        <v>22</v>
      </c>
      <c r="D28" s="15">
        <v>23</v>
      </c>
      <c r="E28" s="15">
        <v>10.5</v>
      </c>
      <c r="F28" s="15">
        <v>0</v>
      </c>
      <c r="G28" s="96">
        <f t="shared" si="1"/>
        <v>12.5</v>
      </c>
      <c r="H28" s="15">
        <v>175.5</v>
      </c>
      <c r="I28" s="15">
        <v>87.35</v>
      </c>
      <c r="J28" s="15">
        <v>7.9770000000000003</v>
      </c>
      <c r="K28" s="15">
        <v>8.3190000000000008</v>
      </c>
      <c r="L28" s="17">
        <v>11596.34</v>
      </c>
      <c r="M28" s="17">
        <v>1012.94</v>
      </c>
    </row>
    <row r="29" spans="2:14" x14ac:dyDescent="0.25">
      <c r="B29" s="45" t="s">
        <v>24</v>
      </c>
      <c r="C29" s="13">
        <v>170</v>
      </c>
      <c r="D29" s="13">
        <v>165</v>
      </c>
      <c r="E29" s="13">
        <v>98.5</v>
      </c>
      <c r="F29" s="13">
        <v>3</v>
      </c>
      <c r="G29" s="13">
        <f t="shared" si="1"/>
        <v>63.5</v>
      </c>
      <c r="H29" s="14">
        <v>1183</v>
      </c>
      <c r="I29" s="13">
        <v>673.15</v>
      </c>
      <c r="J29" s="13">
        <v>6.9589999999999996</v>
      </c>
      <c r="K29" s="13">
        <v>6.8339999999999996</v>
      </c>
      <c r="L29" s="14">
        <v>7784.82</v>
      </c>
      <c r="M29" s="14">
        <v>5240.3500000000004</v>
      </c>
      <c r="N29" s="3"/>
    </row>
    <row r="30" spans="2:14" s="16" customFormat="1" x14ac:dyDescent="0.25">
      <c r="B30" s="46" t="s">
        <v>25</v>
      </c>
      <c r="C30" s="15">
        <v>74</v>
      </c>
      <c r="D30" s="15">
        <v>109.7</v>
      </c>
      <c r="E30" s="15">
        <v>69.7</v>
      </c>
      <c r="F30" s="15">
        <v>0</v>
      </c>
      <c r="G30" s="96">
        <f t="shared" si="1"/>
        <v>40</v>
      </c>
      <c r="H30" s="17">
        <v>2582.1999999999998</v>
      </c>
      <c r="I30" s="17">
        <v>2546.06</v>
      </c>
      <c r="J30" s="15">
        <v>34.895000000000003</v>
      </c>
      <c r="K30" s="15">
        <v>36.529000000000003</v>
      </c>
      <c r="L30" s="17">
        <v>2004.2</v>
      </c>
      <c r="M30" s="17">
        <v>5102.82</v>
      </c>
    </row>
    <row r="31" spans="2:14" x14ac:dyDescent="0.25">
      <c r="B31" s="45" t="s">
        <v>26</v>
      </c>
      <c r="C31" s="13">
        <v>46.5</v>
      </c>
      <c r="D31" s="13">
        <v>52.45</v>
      </c>
      <c r="E31" s="13">
        <v>24.75</v>
      </c>
      <c r="F31" s="13">
        <v>0</v>
      </c>
      <c r="G31" s="13">
        <f t="shared" si="1"/>
        <v>27.700000000000003</v>
      </c>
      <c r="H31" s="14">
        <v>1622.25</v>
      </c>
      <c r="I31" s="13">
        <v>895.4</v>
      </c>
      <c r="J31" s="13">
        <v>34.887</v>
      </c>
      <c r="K31" s="13">
        <v>36.177999999999997</v>
      </c>
      <c r="L31" s="14">
        <v>5715.02</v>
      </c>
      <c r="M31" s="14">
        <v>5117.2299999999996</v>
      </c>
      <c r="N31" s="19"/>
    </row>
    <row r="32" spans="2:14" s="16" customFormat="1" x14ac:dyDescent="0.25">
      <c r="B32" s="46" t="s">
        <v>27</v>
      </c>
      <c r="C32" s="15">
        <v>29</v>
      </c>
      <c r="D32" s="15">
        <v>43</v>
      </c>
      <c r="E32" s="15">
        <v>17</v>
      </c>
      <c r="F32" s="15">
        <v>0</v>
      </c>
      <c r="G32" s="96">
        <f t="shared" si="1"/>
        <v>26</v>
      </c>
      <c r="H32" s="15">
        <v>227</v>
      </c>
      <c r="I32" s="15">
        <v>149.97999999999999</v>
      </c>
      <c r="J32" s="15">
        <v>7.8280000000000003</v>
      </c>
      <c r="K32" s="15">
        <v>8.8219999999999992</v>
      </c>
      <c r="L32" s="17">
        <v>10098.120000000001</v>
      </c>
      <c r="M32" s="17">
        <v>1514.52</v>
      </c>
    </row>
    <row r="33" spans="2:14" x14ac:dyDescent="0.25">
      <c r="B33" s="45" t="s">
        <v>28</v>
      </c>
      <c r="C33" s="14">
        <v>4105</v>
      </c>
      <c r="D33" s="14">
        <v>2196.5</v>
      </c>
      <c r="E33" s="13">
        <v>24</v>
      </c>
      <c r="F33" s="13">
        <v>0</v>
      </c>
      <c r="G33" s="13">
        <f t="shared" si="1"/>
        <v>2172.5</v>
      </c>
      <c r="H33" s="14">
        <v>60161</v>
      </c>
      <c r="I33" s="13">
        <v>310.2</v>
      </c>
      <c r="J33" s="13">
        <v>14.656000000000001</v>
      </c>
      <c r="K33" s="13">
        <v>12.925000000000001</v>
      </c>
      <c r="L33" s="14">
        <v>7471.28</v>
      </c>
      <c r="M33" s="14">
        <v>2317.59</v>
      </c>
      <c r="N33" s="19"/>
    </row>
    <row r="34" spans="2:14" s="16" customFormat="1" x14ac:dyDescent="0.25">
      <c r="B34" s="46" t="s">
        <v>29</v>
      </c>
      <c r="C34" s="15">
        <v>13</v>
      </c>
      <c r="D34" s="15">
        <v>13.5</v>
      </c>
      <c r="E34" s="15">
        <v>8</v>
      </c>
      <c r="F34" s="15">
        <v>1.5</v>
      </c>
      <c r="G34" s="96">
        <f t="shared" si="1"/>
        <v>4</v>
      </c>
      <c r="H34" s="15">
        <v>88</v>
      </c>
      <c r="I34" s="15">
        <v>49.8</v>
      </c>
      <c r="J34" s="15">
        <v>6.7690000000000001</v>
      </c>
      <c r="K34" s="15">
        <v>6.2249999999999996</v>
      </c>
      <c r="L34" s="17">
        <v>6306.53</v>
      </c>
      <c r="M34" s="15">
        <v>314.07</v>
      </c>
    </row>
    <row r="35" spans="2:14" x14ac:dyDescent="0.25">
      <c r="B35" s="45" t="s">
        <v>30</v>
      </c>
      <c r="C35" s="13">
        <v>17</v>
      </c>
      <c r="D35" s="18"/>
      <c r="E35" s="18"/>
      <c r="F35" s="18"/>
      <c r="G35" s="13">
        <f t="shared" si="1"/>
        <v>0</v>
      </c>
      <c r="H35" s="13">
        <v>155</v>
      </c>
      <c r="I35" s="18"/>
      <c r="J35" s="13">
        <v>9.1180000000000003</v>
      </c>
      <c r="K35" s="18"/>
      <c r="L35" s="18"/>
      <c r="M35" s="18"/>
      <c r="N35" s="19"/>
    </row>
    <row r="36" spans="2:14" s="16" customFormat="1" x14ac:dyDescent="0.25">
      <c r="B36" s="46" t="s">
        <v>31</v>
      </c>
      <c r="C36" s="17">
        <v>3138</v>
      </c>
      <c r="D36" s="17">
        <v>1604</v>
      </c>
      <c r="E36" s="15">
        <v>219.5</v>
      </c>
      <c r="F36" s="15">
        <v>0</v>
      </c>
      <c r="G36" s="96">
        <f t="shared" si="1"/>
        <v>1384.5</v>
      </c>
      <c r="H36" s="17">
        <v>6942.55</v>
      </c>
      <c r="I36" s="15">
        <v>422.13</v>
      </c>
      <c r="J36" s="15">
        <v>2.2120000000000002</v>
      </c>
      <c r="K36" s="15">
        <v>1.923</v>
      </c>
      <c r="L36" s="17">
        <v>9865.82</v>
      </c>
      <c r="M36" s="17">
        <v>4164.66</v>
      </c>
    </row>
    <row r="37" spans="2:14" x14ac:dyDescent="0.25">
      <c r="B37" s="45" t="s">
        <v>32</v>
      </c>
      <c r="C37" s="13">
        <v>29</v>
      </c>
      <c r="D37" s="13">
        <v>29</v>
      </c>
      <c r="E37" s="13">
        <v>0</v>
      </c>
      <c r="F37" s="13">
        <v>0</v>
      </c>
      <c r="G37" s="13">
        <f t="shared" si="1"/>
        <v>29</v>
      </c>
      <c r="H37" s="13">
        <v>574</v>
      </c>
      <c r="I37" s="13">
        <v>0</v>
      </c>
      <c r="J37" s="13">
        <v>19.792999999999999</v>
      </c>
      <c r="K37" s="13">
        <v>0</v>
      </c>
      <c r="L37" s="13">
        <v>0</v>
      </c>
      <c r="M37" s="13">
        <v>0</v>
      </c>
      <c r="N37" s="3"/>
    </row>
    <row r="38" spans="2:14" s="16" customFormat="1" x14ac:dyDescent="0.25">
      <c r="B38" s="46" t="s">
        <v>33</v>
      </c>
      <c r="C38" s="15">
        <v>264</v>
      </c>
      <c r="D38" s="15">
        <v>233</v>
      </c>
      <c r="E38" s="15">
        <v>127</v>
      </c>
      <c r="F38" s="15">
        <v>0</v>
      </c>
      <c r="G38" s="96">
        <f t="shared" si="1"/>
        <v>106</v>
      </c>
      <c r="H38" s="17">
        <v>8662</v>
      </c>
      <c r="I38" s="17">
        <v>4162.97</v>
      </c>
      <c r="J38" s="15">
        <v>32.811</v>
      </c>
      <c r="K38" s="15">
        <v>32.779000000000003</v>
      </c>
      <c r="L38" s="17">
        <v>2921.66</v>
      </c>
      <c r="M38" s="17">
        <v>12162.78</v>
      </c>
    </row>
    <row r="39" spans="2:14" x14ac:dyDescent="0.25">
      <c r="B39" s="45" t="s">
        <v>34</v>
      </c>
      <c r="C39" s="13">
        <v>4</v>
      </c>
      <c r="D39" s="13">
        <v>2.5</v>
      </c>
      <c r="E39" s="13">
        <v>1.5</v>
      </c>
      <c r="F39" s="13">
        <v>0</v>
      </c>
      <c r="G39" s="13">
        <f t="shared" si="1"/>
        <v>1</v>
      </c>
      <c r="H39" s="13">
        <v>16</v>
      </c>
      <c r="I39" s="13">
        <v>5.7</v>
      </c>
      <c r="J39" s="13">
        <v>4</v>
      </c>
      <c r="K39" s="13">
        <v>3.8</v>
      </c>
      <c r="L39" s="14">
        <v>11083.33</v>
      </c>
      <c r="M39" s="13">
        <v>63.17</v>
      </c>
      <c r="N39" s="3"/>
    </row>
    <row r="40" spans="2:14" s="16" customFormat="1" x14ac:dyDescent="0.25">
      <c r="B40" s="46" t="s">
        <v>35</v>
      </c>
      <c r="C40" s="15">
        <v>584</v>
      </c>
      <c r="D40" s="15">
        <v>702</v>
      </c>
      <c r="E40" s="15">
        <v>132</v>
      </c>
      <c r="F40" s="15">
        <v>0</v>
      </c>
      <c r="G40" s="96">
        <f t="shared" si="1"/>
        <v>570</v>
      </c>
      <c r="H40" s="17">
        <v>23241.5</v>
      </c>
      <c r="I40" s="17">
        <v>5717.96</v>
      </c>
      <c r="J40" s="15">
        <v>39.796999999999997</v>
      </c>
      <c r="K40" s="15">
        <v>43.317999999999998</v>
      </c>
      <c r="L40" s="15">
        <v>552.53</v>
      </c>
      <c r="M40" s="17">
        <v>3159.33</v>
      </c>
    </row>
    <row r="41" spans="2:14" x14ac:dyDescent="0.25">
      <c r="B41" s="45" t="s">
        <v>36</v>
      </c>
      <c r="C41" s="14">
        <v>15093</v>
      </c>
      <c r="D41" s="14">
        <v>14490.5</v>
      </c>
      <c r="E41" s="13">
        <v>291</v>
      </c>
      <c r="F41" s="13">
        <v>0</v>
      </c>
      <c r="G41" s="13">
        <f t="shared" si="1"/>
        <v>14199.5</v>
      </c>
      <c r="H41" s="14">
        <v>54241.45</v>
      </c>
      <c r="I41" s="14">
        <v>1209.3499999999999</v>
      </c>
      <c r="J41" s="13">
        <v>3.5939999999999999</v>
      </c>
      <c r="K41" s="13">
        <v>4.1559999999999997</v>
      </c>
      <c r="L41" s="14">
        <v>3332.67</v>
      </c>
      <c r="M41" s="14">
        <v>4030.37</v>
      </c>
      <c r="N41" s="3"/>
    </row>
    <row r="42" spans="2:14" s="16" customFormat="1" x14ac:dyDescent="0.25">
      <c r="B42" s="46" t="s">
        <v>37</v>
      </c>
      <c r="C42" s="15">
        <v>2</v>
      </c>
      <c r="D42" s="15">
        <v>2</v>
      </c>
      <c r="E42" s="15">
        <v>0</v>
      </c>
      <c r="F42" s="15">
        <v>0</v>
      </c>
      <c r="G42" s="96">
        <f t="shared" si="1"/>
        <v>2</v>
      </c>
      <c r="H42" s="15">
        <v>6</v>
      </c>
      <c r="I42" s="15">
        <v>0</v>
      </c>
      <c r="J42" s="15">
        <v>3</v>
      </c>
      <c r="K42" s="15">
        <v>0</v>
      </c>
      <c r="L42" s="15">
        <v>0</v>
      </c>
      <c r="M42" s="15">
        <v>0</v>
      </c>
    </row>
    <row r="43" spans="2:14" x14ac:dyDescent="0.25">
      <c r="B43" s="45" t="s">
        <v>38</v>
      </c>
      <c r="C43" s="13">
        <v>30</v>
      </c>
      <c r="D43" s="18"/>
      <c r="E43" s="18"/>
      <c r="F43" s="18"/>
      <c r="G43" s="13">
        <f t="shared" si="1"/>
        <v>0</v>
      </c>
      <c r="H43" s="13">
        <v>930</v>
      </c>
      <c r="I43" s="18"/>
      <c r="J43" s="13">
        <v>31</v>
      </c>
      <c r="K43" s="18"/>
      <c r="L43" s="18"/>
      <c r="M43" s="18"/>
      <c r="N43" s="3"/>
    </row>
    <row r="44" spans="2:14" s="16" customFormat="1" x14ac:dyDescent="0.25">
      <c r="B44" s="46" t="s">
        <v>39</v>
      </c>
      <c r="C44" s="15">
        <v>8</v>
      </c>
      <c r="D44" s="15">
        <v>6</v>
      </c>
      <c r="E44" s="15">
        <v>0</v>
      </c>
      <c r="F44" s="15">
        <v>0</v>
      </c>
      <c r="G44" s="96">
        <f t="shared" si="1"/>
        <v>6</v>
      </c>
      <c r="H44" s="15">
        <v>72</v>
      </c>
      <c r="I44" s="15">
        <v>0</v>
      </c>
      <c r="J44" s="15">
        <v>9</v>
      </c>
      <c r="K44" s="15">
        <v>0</v>
      </c>
      <c r="L44" s="15">
        <v>0</v>
      </c>
      <c r="M44" s="15">
        <v>0</v>
      </c>
    </row>
    <row r="45" spans="2:14" x14ac:dyDescent="0.25">
      <c r="B45" s="45" t="s">
        <v>40</v>
      </c>
      <c r="C45" s="13">
        <v>124</v>
      </c>
      <c r="D45" s="13">
        <v>102.7</v>
      </c>
      <c r="E45" s="13">
        <v>81.7</v>
      </c>
      <c r="F45" s="13">
        <v>0</v>
      </c>
      <c r="G45" s="13">
        <f t="shared" si="1"/>
        <v>21</v>
      </c>
      <c r="H45" s="14">
        <v>12115.5</v>
      </c>
      <c r="I45" s="14">
        <v>4179.33</v>
      </c>
      <c r="J45" s="13">
        <v>97.706000000000003</v>
      </c>
      <c r="K45" s="13">
        <v>51.155000000000001</v>
      </c>
      <c r="L45" s="14">
        <v>3902.67</v>
      </c>
      <c r="M45" s="14">
        <v>16310.54</v>
      </c>
      <c r="N45" s="3"/>
    </row>
    <row r="46" spans="2:14" s="16" customFormat="1" x14ac:dyDescent="0.25">
      <c r="B46" s="46" t="s">
        <v>41</v>
      </c>
      <c r="C46" s="15">
        <v>6</v>
      </c>
      <c r="D46" s="15">
        <v>4</v>
      </c>
      <c r="E46" s="15">
        <v>4</v>
      </c>
      <c r="F46" s="15">
        <v>0</v>
      </c>
      <c r="G46" s="96">
        <f t="shared" si="1"/>
        <v>0</v>
      </c>
      <c r="H46" s="15">
        <v>42</v>
      </c>
      <c r="I46" s="15">
        <v>20.76</v>
      </c>
      <c r="J46" s="15">
        <v>7</v>
      </c>
      <c r="K46" s="15">
        <v>5.19</v>
      </c>
      <c r="L46" s="17">
        <v>8760.1200000000008</v>
      </c>
      <c r="M46" s="15">
        <v>181.86</v>
      </c>
    </row>
    <row r="47" spans="2:14" s="16" customFormat="1" x14ac:dyDescent="0.25">
      <c r="B47" s="45" t="s">
        <v>42</v>
      </c>
      <c r="C47" s="13">
        <v>12</v>
      </c>
      <c r="D47" s="13">
        <v>21</v>
      </c>
      <c r="E47" s="13">
        <v>15</v>
      </c>
      <c r="F47" s="13">
        <v>0</v>
      </c>
      <c r="G47" s="13">
        <f t="shared" si="1"/>
        <v>6</v>
      </c>
      <c r="H47" s="13">
        <v>96</v>
      </c>
      <c r="I47" s="13">
        <v>129</v>
      </c>
      <c r="J47" s="13">
        <v>8</v>
      </c>
      <c r="K47" s="13">
        <v>8.6</v>
      </c>
      <c r="L47" s="14">
        <v>7606.98</v>
      </c>
      <c r="M47" s="13">
        <v>981.3</v>
      </c>
    </row>
    <row r="48" spans="2:14" s="16" customFormat="1" x14ac:dyDescent="0.25">
      <c r="B48" s="46" t="s">
        <v>43</v>
      </c>
      <c r="C48" s="15">
        <v>202</v>
      </c>
      <c r="D48" s="15">
        <v>141</v>
      </c>
      <c r="E48" s="15">
        <v>0</v>
      </c>
      <c r="F48" s="15">
        <v>0</v>
      </c>
      <c r="G48" s="96">
        <f t="shared" si="1"/>
        <v>141</v>
      </c>
      <c r="H48" s="17">
        <v>7087</v>
      </c>
      <c r="I48" s="15">
        <v>0</v>
      </c>
      <c r="J48" s="15">
        <v>35.084000000000003</v>
      </c>
      <c r="K48" s="15">
        <v>0</v>
      </c>
      <c r="L48" s="15">
        <v>0</v>
      </c>
      <c r="M48" s="15">
        <v>0</v>
      </c>
    </row>
    <row r="49" spans="2:15" s="16" customFormat="1" ht="22.5" x14ac:dyDescent="0.25">
      <c r="B49" s="45" t="s">
        <v>44</v>
      </c>
      <c r="C49" s="13">
        <v>192</v>
      </c>
      <c r="D49" s="13">
        <v>210</v>
      </c>
      <c r="E49" s="13">
        <v>18</v>
      </c>
      <c r="F49" s="13">
        <v>0</v>
      </c>
      <c r="G49" s="13">
        <f t="shared" si="1"/>
        <v>192</v>
      </c>
      <c r="H49" s="14">
        <v>5617</v>
      </c>
      <c r="I49" s="13">
        <v>576</v>
      </c>
      <c r="J49" s="13">
        <v>29.254999999999999</v>
      </c>
      <c r="K49" s="13">
        <v>32</v>
      </c>
      <c r="L49" s="13">
        <v>504.44</v>
      </c>
      <c r="M49" s="13">
        <v>290.56</v>
      </c>
    </row>
    <row r="50" spans="2:15" s="16" customFormat="1" x14ac:dyDescent="0.25">
      <c r="B50" s="46" t="s">
        <v>45</v>
      </c>
      <c r="C50" s="15">
        <v>458</v>
      </c>
      <c r="D50" s="15">
        <v>144</v>
      </c>
      <c r="E50" s="15">
        <v>0</v>
      </c>
      <c r="F50" s="15">
        <v>0</v>
      </c>
      <c r="G50" s="96">
        <f t="shared" si="1"/>
        <v>144</v>
      </c>
      <c r="H50" s="17">
        <v>1556.9</v>
      </c>
      <c r="I50" s="15">
        <v>0</v>
      </c>
      <c r="J50" s="15">
        <v>3.399</v>
      </c>
      <c r="K50" s="15">
        <v>0</v>
      </c>
      <c r="L50" s="15">
        <v>0</v>
      </c>
      <c r="M50" s="15">
        <v>0</v>
      </c>
    </row>
    <row r="51" spans="2:15" s="16" customFormat="1" x14ac:dyDescent="0.25">
      <c r="B51" s="45" t="s">
        <v>46</v>
      </c>
      <c r="C51" s="14">
        <v>7200</v>
      </c>
      <c r="D51" s="14">
        <v>1900</v>
      </c>
      <c r="E51" s="13">
        <v>0</v>
      </c>
      <c r="F51" s="13">
        <v>0</v>
      </c>
      <c r="G51" s="13">
        <f t="shared" si="1"/>
        <v>1900</v>
      </c>
      <c r="H51" s="14">
        <v>15840</v>
      </c>
      <c r="I51" s="13">
        <v>0</v>
      </c>
      <c r="J51" s="13">
        <v>2.2000000000000002</v>
      </c>
      <c r="K51" s="13">
        <v>0</v>
      </c>
      <c r="L51" s="13">
        <v>0</v>
      </c>
      <c r="M51" s="13">
        <v>0</v>
      </c>
    </row>
    <row r="52" spans="2:15" s="16" customFormat="1" x14ac:dyDescent="0.25">
      <c r="B52" s="46" t="s">
        <v>47</v>
      </c>
      <c r="C52" s="17">
        <v>2335</v>
      </c>
      <c r="D52" s="17">
        <v>1513.04</v>
      </c>
      <c r="E52" s="15">
        <v>993.17</v>
      </c>
      <c r="F52" s="15">
        <v>0</v>
      </c>
      <c r="G52" s="96">
        <f t="shared" si="1"/>
        <v>519.87</v>
      </c>
      <c r="H52" s="17">
        <v>259652.01</v>
      </c>
      <c r="I52" s="17">
        <v>118518.37</v>
      </c>
      <c r="J52" s="15">
        <v>111.2</v>
      </c>
      <c r="K52" s="15">
        <v>119.333</v>
      </c>
      <c r="L52" s="17">
        <v>4081.88</v>
      </c>
      <c r="M52" s="17">
        <v>483777.6</v>
      </c>
    </row>
    <row r="53" spans="2:15" s="16" customFormat="1" x14ac:dyDescent="0.25">
      <c r="B53" s="45" t="s">
        <v>48</v>
      </c>
      <c r="C53" s="13">
        <v>300</v>
      </c>
      <c r="D53" s="13">
        <v>74</v>
      </c>
      <c r="E53" s="13">
        <v>32</v>
      </c>
      <c r="F53" s="13">
        <v>0</v>
      </c>
      <c r="G53" s="13">
        <f t="shared" si="1"/>
        <v>42</v>
      </c>
      <c r="H53" s="14">
        <v>6344</v>
      </c>
      <c r="I53" s="13">
        <v>761.1</v>
      </c>
      <c r="J53" s="13">
        <v>21.146999999999998</v>
      </c>
      <c r="K53" s="13">
        <v>23.783999999999999</v>
      </c>
      <c r="L53" s="14">
        <v>4376.7</v>
      </c>
      <c r="M53" s="14">
        <v>3331.11</v>
      </c>
    </row>
    <row r="54" spans="2:15" s="16" customFormat="1" x14ac:dyDescent="0.25">
      <c r="B54" s="46" t="s">
        <v>49</v>
      </c>
      <c r="C54" s="15">
        <v>2</v>
      </c>
      <c r="D54" s="15">
        <v>3</v>
      </c>
      <c r="E54" s="15">
        <v>0</v>
      </c>
      <c r="F54" s="15">
        <v>0</v>
      </c>
      <c r="G54" s="96">
        <f t="shared" si="1"/>
        <v>3</v>
      </c>
      <c r="H54" s="15">
        <v>3.5</v>
      </c>
      <c r="I54" s="15">
        <v>0</v>
      </c>
      <c r="J54" s="15">
        <v>1.75</v>
      </c>
      <c r="K54" s="15">
        <v>0</v>
      </c>
      <c r="L54" s="15">
        <v>0</v>
      </c>
      <c r="M54" s="15">
        <v>0</v>
      </c>
    </row>
    <row r="55" spans="2:15" s="16" customFormat="1" x14ac:dyDescent="0.25">
      <c r="B55" s="45" t="s">
        <v>50</v>
      </c>
      <c r="C55" s="13">
        <v>30</v>
      </c>
      <c r="D55" s="18"/>
      <c r="E55" s="18"/>
      <c r="F55" s="18"/>
      <c r="G55" s="13">
        <f t="shared" si="1"/>
        <v>0</v>
      </c>
      <c r="H55" s="13">
        <v>48</v>
      </c>
      <c r="I55" s="18"/>
      <c r="J55" s="13">
        <v>1.6</v>
      </c>
      <c r="K55" s="18"/>
      <c r="L55" s="18"/>
      <c r="M55" s="18"/>
    </row>
    <row r="56" spans="2:15" s="16" customFormat="1" x14ac:dyDescent="0.25">
      <c r="B56" s="46" t="s">
        <v>51</v>
      </c>
      <c r="C56" s="15">
        <v>15.5</v>
      </c>
      <c r="D56" s="15">
        <v>14.6</v>
      </c>
      <c r="E56" s="15">
        <v>4.5</v>
      </c>
      <c r="F56" s="15">
        <v>0</v>
      </c>
      <c r="G56" s="96">
        <f t="shared" si="1"/>
        <v>10.1</v>
      </c>
      <c r="H56" s="15">
        <v>198.3</v>
      </c>
      <c r="I56" s="15">
        <v>59.35</v>
      </c>
      <c r="J56" s="15">
        <v>12.794</v>
      </c>
      <c r="K56" s="15">
        <v>13.189</v>
      </c>
      <c r="L56" s="17">
        <v>2987.12</v>
      </c>
      <c r="M56" s="15">
        <v>177.29</v>
      </c>
    </row>
    <row r="57" spans="2:15" s="16" customFormat="1" x14ac:dyDescent="0.25">
      <c r="B57" s="45" t="s">
        <v>52</v>
      </c>
      <c r="C57" s="13">
        <v>49</v>
      </c>
      <c r="D57" s="18"/>
      <c r="E57" s="18"/>
      <c r="F57" s="18"/>
      <c r="G57" s="13">
        <f t="shared" si="1"/>
        <v>0</v>
      </c>
      <c r="H57" s="13">
        <v>481</v>
      </c>
      <c r="I57" s="18"/>
      <c r="J57" s="13">
        <v>9.8160000000000007</v>
      </c>
      <c r="K57" s="18"/>
      <c r="L57" s="18"/>
      <c r="M57" s="18"/>
    </row>
    <row r="58" spans="2:15" x14ac:dyDescent="0.25">
      <c r="B58" s="87" t="s">
        <v>53</v>
      </c>
      <c r="C58" s="88">
        <v>55125</v>
      </c>
      <c r="D58" s="88">
        <v>47993.79</v>
      </c>
      <c r="E58" s="88">
        <v>3932.57</v>
      </c>
      <c r="F58" s="89">
        <v>360</v>
      </c>
      <c r="G58" s="97">
        <f>SUM(G11:G57)</f>
        <v>43701.22</v>
      </c>
      <c r="H58" s="88">
        <v>636798.63</v>
      </c>
      <c r="I58" s="88">
        <v>201271.17</v>
      </c>
      <c r="J58" s="89">
        <v>0</v>
      </c>
      <c r="K58" s="89">
        <v>0</v>
      </c>
      <c r="L58" s="89">
        <v>0</v>
      </c>
      <c r="M58" s="88">
        <v>883795.86</v>
      </c>
    </row>
    <row r="59" spans="2:15" s="23" customFormat="1" x14ac:dyDescent="0.25">
      <c r="B59" s="20"/>
      <c r="C59" s="21"/>
      <c r="D59" s="21"/>
      <c r="E59" s="21"/>
      <c r="F59" s="21"/>
      <c r="G59" s="21"/>
      <c r="H59" s="21"/>
      <c r="I59" s="21"/>
      <c r="J59" s="22"/>
      <c r="K59" s="22"/>
      <c r="L59" s="22"/>
      <c r="M59" s="21"/>
    </row>
    <row r="60" spans="2:15" ht="15.75" thickBot="1" x14ac:dyDescent="0.3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2:15" ht="15" customHeight="1" x14ac:dyDescent="0.25">
      <c r="B61" s="190" t="s">
        <v>73</v>
      </c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2"/>
    </row>
    <row r="62" spans="2:15" ht="45" x14ac:dyDescent="0.25">
      <c r="B62" s="86" t="s">
        <v>2</v>
      </c>
      <c r="C62" s="35" t="s">
        <v>118</v>
      </c>
      <c r="D62" s="35" t="s">
        <v>137</v>
      </c>
      <c r="E62" s="35" t="s">
        <v>61</v>
      </c>
      <c r="F62" s="35" t="s">
        <v>62</v>
      </c>
      <c r="G62" s="86" t="s">
        <v>72</v>
      </c>
      <c r="H62" s="35" t="s">
        <v>64</v>
      </c>
      <c r="I62" s="35" t="s">
        <v>65</v>
      </c>
      <c r="J62" s="35" t="s">
        <v>66</v>
      </c>
      <c r="K62" s="35" t="s">
        <v>67</v>
      </c>
      <c r="L62" s="35" t="s">
        <v>68</v>
      </c>
      <c r="M62" s="35" t="s">
        <v>69</v>
      </c>
    </row>
    <row r="63" spans="2:15" x14ac:dyDescent="0.25">
      <c r="B63" s="45" t="s">
        <v>54</v>
      </c>
      <c r="C63" s="13">
        <v>1.5</v>
      </c>
      <c r="D63" s="13">
        <v>1.5</v>
      </c>
      <c r="E63" s="13">
        <v>0</v>
      </c>
      <c r="F63" s="13">
        <v>0</v>
      </c>
      <c r="G63" s="13">
        <f>D63-E63-F63</f>
        <v>1.5</v>
      </c>
      <c r="H63" s="13">
        <v>1.73</v>
      </c>
      <c r="I63" s="13">
        <v>0</v>
      </c>
      <c r="J63" s="13">
        <v>1.153</v>
      </c>
      <c r="K63" s="13">
        <v>0</v>
      </c>
      <c r="L63" s="13">
        <v>0</v>
      </c>
      <c r="M63" s="13">
        <v>0</v>
      </c>
      <c r="N63" s="3"/>
      <c r="O63" s="3"/>
    </row>
    <row r="64" spans="2:15" s="16" customFormat="1" ht="22.5" x14ac:dyDescent="0.25">
      <c r="B64" s="46" t="s">
        <v>9</v>
      </c>
      <c r="C64" s="17">
        <v>9340</v>
      </c>
      <c r="D64" s="25"/>
      <c r="E64" s="25"/>
      <c r="F64" s="25"/>
      <c r="G64" s="96">
        <f>D64-E64-F64</f>
        <v>0</v>
      </c>
      <c r="H64" s="17">
        <v>110475</v>
      </c>
      <c r="I64" s="25"/>
      <c r="J64" s="15">
        <v>11.827999999999999</v>
      </c>
      <c r="K64" s="25"/>
      <c r="L64" s="25"/>
      <c r="M64" s="25"/>
    </row>
    <row r="65" spans="2:15" x14ac:dyDescent="0.25">
      <c r="B65" s="45" t="s">
        <v>10</v>
      </c>
      <c r="C65" s="14">
        <v>1000</v>
      </c>
      <c r="D65" s="18"/>
      <c r="E65" s="18"/>
      <c r="F65" s="18"/>
      <c r="G65" s="13">
        <f t="shared" ref="G65:G76" si="2">D65-E65-F65</f>
        <v>0</v>
      </c>
      <c r="H65" s="13">
        <v>750</v>
      </c>
      <c r="I65" s="18"/>
      <c r="J65" s="13">
        <v>0.75</v>
      </c>
      <c r="K65" s="18"/>
      <c r="L65" s="18"/>
      <c r="M65" s="18"/>
      <c r="N65" s="16"/>
      <c r="O65" s="3"/>
    </row>
    <row r="66" spans="2:15" s="16" customFormat="1" x14ac:dyDescent="0.25">
      <c r="B66" s="46" t="s">
        <v>13</v>
      </c>
      <c r="C66" s="17">
        <v>3394</v>
      </c>
      <c r="D66" s="17">
        <v>2458</v>
      </c>
      <c r="E66" s="15">
        <v>0</v>
      </c>
      <c r="F66" s="15">
        <v>0</v>
      </c>
      <c r="G66" s="96">
        <f t="shared" si="2"/>
        <v>2458</v>
      </c>
      <c r="H66" s="17">
        <v>3741.1</v>
      </c>
      <c r="I66" s="15">
        <v>0</v>
      </c>
      <c r="J66" s="15">
        <v>1.1020000000000001</v>
      </c>
      <c r="K66" s="15">
        <v>0</v>
      </c>
      <c r="L66" s="15">
        <v>0</v>
      </c>
      <c r="M66" s="15">
        <v>0</v>
      </c>
    </row>
    <row r="67" spans="2:15" ht="22.5" x14ac:dyDescent="0.25">
      <c r="B67" s="45" t="s">
        <v>55</v>
      </c>
      <c r="C67" s="13">
        <v>352</v>
      </c>
      <c r="D67" s="13">
        <v>907</v>
      </c>
      <c r="E67" s="13">
        <v>0</v>
      </c>
      <c r="F67" s="13">
        <v>0</v>
      </c>
      <c r="G67" s="13">
        <f t="shared" si="2"/>
        <v>907</v>
      </c>
      <c r="H67" s="13">
        <v>137.69999999999999</v>
      </c>
      <c r="I67" s="13">
        <v>0</v>
      </c>
      <c r="J67" s="13">
        <v>0.39100000000000001</v>
      </c>
      <c r="K67" s="13">
        <v>0</v>
      </c>
      <c r="L67" s="13">
        <v>0</v>
      </c>
      <c r="M67" s="13">
        <v>0</v>
      </c>
      <c r="N67" s="16"/>
      <c r="O67" s="16"/>
    </row>
    <row r="68" spans="2:15" s="16" customFormat="1" x14ac:dyDescent="0.25">
      <c r="B68" s="46" t="s">
        <v>16</v>
      </c>
      <c r="C68" s="17">
        <v>8500</v>
      </c>
      <c r="D68" s="25"/>
      <c r="E68" s="25"/>
      <c r="F68" s="25"/>
      <c r="G68" s="96">
        <f t="shared" si="2"/>
        <v>0</v>
      </c>
      <c r="H68" s="17">
        <v>7225</v>
      </c>
      <c r="I68" s="25"/>
      <c r="J68" s="15">
        <v>0.85</v>
      </c>
      <c r="K68" s="25"/>
      <c r="L68" s="25"/>
      <c r="M68" s="25"/>
    </row>
    <row r="69" spans="2:15" x14ac:dyDescent="0.25">
      <c r="B69" s="45" t="s">
        <v>31</v>
      </c>
      <c r="C69" s="14">
        <v>125699</v>
      </c>
      <c r="D69" s="14">
        <v>17239</v>
      </c>
      <c r="E69" s="13">
        <v>0</v>
      </c>
      <c r="F69" s="13">
        <v>0</v>
      </c>
      <c r="G69" s="13">
        <f t="shared" si="2"/>
        <v>17239</v>
      </c>
      <c r="H69" s="14">
        <v>75547.37</v>
      </c>
      <c r="I69" s="13">
        <v>0</v>
      </c>
      <c r="J69" s="13">
        <v>0.60099999999999998</v>
      </c>
      <c r="K69" s="13">
        <v>0</v>
      </c>
      <c r="L69" s="13">
        <v>0</v>
      </c>
      <c r="M69" s="13">
        <v>0</v>
      </c>
      <c r="N69" s="3"/>
      <c r="O69" s="3"/>
    </row>
    <row r="70" spans="2:15" s="16" customFormat="1" x14ac:dyDescent="0.25">
      <c r="B70" s="46" t="s">
        <v>35</v>
      </c>
      <c r="C70" s="17">
        <v>2205</v>
      </c>
      <c r="D70" s="15">
        <v>216</v>
      </c>
      <c r="E70" s="15">
        <v>0</v>
      </c>
      <c r="F70" s="15">
        <v>0</v>
      </c>
      <c r="G70" s="96">
        <f t="shared" si="2"/>
        <v>216</v>
      </c>
      <c r="H70" s="17">
        <v>36725</v>
      </c>
      <c r="I70" s="15">
        <v>0</v>
      </c>
      <c r="J70" s="15">
        <v>16.655000000000001</v>
      </c>
      <c r="K70" s="15">
        <v>0</v>
      </c>
      <c r="L70" s="15">
        <v>0</v>
      </c>
      <c r="M70" s="15">
        <v>0</v>
      </c>
    </row>
    <row r="71" spans="2:15" x14ac:dyDescent="0.25">
      <c r="B71" s="45" t="s">
        <v>36</v>
      </c>
      <c r="C71" s="14">
        <v>222918.5</v>
      </c>
      <c r="D71" s="14">
        <v>101671.8</v>
      </c>
      <c r="E71" s="13">
        <v>0</v>
      </c>
      <c r="F71" s="13">
        <v>0</v>
      </c>
      <c r="G71" s="13">
        <f t="shared" si="2"/>
        <v>101671.8</v>
      </c>
      <c r="H71" s="14">
        <v>187048.46</v>
      </c>
      <c r="I71" s="13">
        <v>0</v>
      </c>
      <c r="J71" s="13">
        <v>0.83899999999999997</v>
      </c>
      <c r="K71" s="13">
        <v>0</v>
      </c>
      <c r="L71" s="13">
        <v>0</v>
      </c>
      <c r="M71" s="13">
        <v>0</v>
      </c>
      <c r="N71" s="3"/>
      <c r="O71" s="3"/>
    </row>
    <row r="72" spans="2:15" s="16" customFormat="1" x14ac:dyDescent="0.25">
      <c r="B72" s="46" t="s">
        <v>56</v>
      </c>
      <c r="C72" s="15">
        <v>60</v>
      </c>
      <c r="D72" s="25"/>
      <c r="E72" s="25"/>
      <c r="F72" s="25"/>
      <c r="G72" s="96">
        <f t="shared" si="2"/>
        <v>0</v>
      </c>
      <c r="H72" s="15">
        <v>960</v>
      </c>
      <c r="I72" s="25"/>
      <c r="J72" s="15">
        <v>16</v>
      </c>
      <c r="K72" s="25"/>
      <c r="L72" s="25"/>
      <c r="M72" s="25"/>
    </row>
    <row r="73" spans="2:15" ht="22.5" x14ac:dyDescent="0.25">
      <c r="B73" s="45" t="s">
        <v>44</v>
      </c>
      <c r="C73" s="14">
        <v>1246</v>
      </c>
      <c r="D73" s="13">
        <v>45</v>
      </c>
      <c r="E73" s="13">
        <v>0</v>
      </c>
      <c r="F73" s="13">
        <v>0</v>
      </c>
      <c r="G73" s="13">
        <f t="shared" si="2"/>
        <v>45</v>
      </c>
      <c r="H73" s="14">
        <v>20570.2</v>
      </c>
      <c r="I73" s="13">
        <v>0</v>
      </c>
      <c r="J73" s="13">
        <v>16.509</v>
      </c>
      <c r="K73" s="13">
        <v>0</v>
      </c>
      <c r="L73" s="13">
        <v>0</v>
      </c>
      <c r="M73" s="13">
        <v>0</v>
      </c>
      <c r="N73" s="3"/>
      <c r="O73" s="3"/>
    </row>
    <row r="74" spans="2:15" s="16" customFormat="1" x14ac:dyDescent="0.25">
      <c r="B74" s="46" t="s">
        <v>45</v>
      </c>
      <c r="C74" s="17">
        <v>17432</v>
      </c>
      <c r="D74" s="17">
        <v>5110</v>
      </c>
      <c r="E74" s="15">
        <v>0</v>
      </c>
      <c r="F74" s="15">
        <v>0</v>
      </c>
      <c r="G74" s="96">
        <f t="shared" si="2"/>
        <v>5110</v>
      </c>
      <c r="H74" s="17">
        <v>22441.95</v>
      </c>
      <c r="I74" s="15">
        <v>0</v>
      </c>
      <c r="J74" s="15">
        <v>1.2869999999999999</v>
      </c>
      <c r="K74" s="15">
        <v>0</v>
      </c>
      <c r="L74" s="15">
        <v>0</v>
      </c>
      <c r="M74" s="15">
        <v>0</v>
      </c>
    </row>
    <row r="75" spans="2:15" x14ac:dyDescent="0.25">
      <c r="B75" s="45" t="s">
        <v>46</v>
      </c>
      <c r="C75" s="14">
        <v>32694</v>
      </c>
      <c r="D75" s="14">
        <v>25220</v>
      </c>
      <c r="E75" s="13">
        <v>0</v>
      </c>
      <c r="F75" s="13">
        <v>0</v>
      </c>
      <c r="G75" s="13">
        <f t="shared" si="2"/>
        <v>25220</v>
      </c>
      <c r="H75" s="14">
        <v>57339.199999999997</v>
      </c>
      <c r="I75" s="13">
        <v>0</v>
      </c>
      <c r="J75" s="13">
        <v>1.754</v>
      </c>
      <c r="K75" s="13">
        <v>0</v>
      </c>
      <c r="L75" s="13">
        <v>0</v>
      </c>
      <c r="M75" s="13">
        <v>0</v>
      </c>
      <c r="N75" s="3"/>
      <c r="O75" s="3"/>
    </row>
    <row r="76" spans="2:15" s="16" customFormat="1" x14ac:dyDescent="0.25">
      <c r="B76" s="46" t="s">
        <v>50</v>
      </c>
      <c r="C76" s="17">
        <v>1000</v>
      </c>
      <c r="D76" s="25"/>
      <c r="E76" s="25"/>
      <c r="F76" s="25"/>
      <c r="G76" s="96">
        <f t="shared" si="2"/>
        <v>0</v>
      </c>
      <c r="H76" s="15">
        <v>900</v>
      </c>
      <c r="I76" s="25"/>
      <c r="J76" s="15">
        <v>0.9</v>
      </c>
      <c r="K76" s="25"/>
      <c r="L76" s="25"/>
      <c r="M76" s="25"/>
    </row>
    <row r="77" spans="2:15" x14ac:dyDescent="0.25">
      <c r="B77" s="87" t="s">
        <v>53</v>
      </c>
      <c r="C77" s="88">
        <v>425842</v>
      </c>
      <c r="D77" s="88">
        <v>152868.29999999999</v>
      </c>
      <c r="E77" s="89">
        <v>0</v>
      </c>
      <c r="F77" s="89">
        <v>0</v>
      </c>
      <c r="G77" s="97">
        <f>SUM(G63:G76)</f>
        <v>152868.29999999999</v>
      </c>
      <c r="H77" s="88">
        <v>523862.71</v>
      </c>
      <c r="I77" s="89">
        <v>0</v>
      </c>
      <c r="J77" s="89">
        <v>0</v>
      </c>
      <c r="K77" s="89">
        <v>0</v>
      </c>
      <c r="L77" s="89">
        <v>0</v>
      </c>
      <c r="M77" s="89">
        <v>0</v>
      </c>
      <c r="N77" s="3"/>
      <c r="O77" s="3"/>
    </row>
    <row r="78" spans="2:15" x14ac:dyDescent="0.25">
      <c r="B78" s="193"/>
      <c r="C78" s="193"/>
      <c r="D78" s="193"/>
      <c r="E78" s="193"/>
      <c r="F78" s="193"/>
      <c r="G78" s="193"/>
      <c r="H78" s="193"/>
      <c r="I78" s="193"/>
      <c r="J78" s="2"/>
      <c r="K78" s="2"/>
      <c r="L78" s="2"/>
      <c r="M78" s="2"/>
      <c r="N78" s="3"/>
      <c r="O78" s="3"/>
    </row>
    <row r="79" spans="2:15" x14ac:dyDescent="0.25">
      <c r="B79" s="193" t="s">
        <v>135</v>
      </c>
      <c r="C79" s="193"/>
      <c r="D79" s="193"/>
      <c r="E79" s="193"/>
      <c r="F79" s="193"/>
      <c r="G79" s="193"/>
      <c r="H79" s="193"/>
      <c r="I79" s="193"/>
      <c r="J79" s="2"/>
      <c r="K79" s="2"/>
      <c r="L79" s="2"/>
      <c r="M79" s="2"/>
    </row>
  </sheetData>
  <mergeCells count="8">
    <mergeCell ref="B61:M61"/>
    <mergeCell ref="B78:I78"/>
    <mergeCell ref="B79:I79"/>
    <mergeCell ref="B2:M2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6"/>
  <sheetViews>
    <sheetView workbookViewId="0">
      <selection activeCell="J19" sqref="J19"/>
    </sheetView>
  </sheetViews>
  <sheetFormatPr baseColWidth="10" defaultColWidth="11.42578125" defaultRowHeight="15" x14ac:dyDescent="0.25"/>
  <cols>
    <col min="1" max="1" width="22.28515625" style="3" bestFit="1" customWidth="1"/>
    <col min="2" max="9" width="11.42578125" style="3" customWidth="1"/>
    <col min="10" max="10" width="20.140625" style="3" customWidth="1"/>
    <col min="11" max="11" width="0.28515625" style="3" customWidth="1"/>
    <col min="12" max="15" width="11.42578125" style="3" customWidth="1"/>
    <col min="16" max="16384" width="11.42578125" style="3"/>
  </cols>
  <sheetData>
    <row r="1" spans="1:16" ht="15.75" thickBot="1" x14ac:dyDescent="0.3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</row>
    <row r="2" spans="1:16" ht="15" customHeight="1" x14ac:dyDescent="0.25">
      <c r="A2" s="206"/>
      <c r="B2" s="207"/>
      <c r="C2" s="207"/>
      <c r="D2" s="207"/>
      <c r="E2" s="207"/>
      <c r="F2" s="207"/>
      <c r="G2" s="207"/>
      <c r="H2" s="207"/>
      <c r="I2" s="207"/>
      <c r="J2" s="207"/>
      <c r="K2" s="143"/>
      <c r="L2" s="143"/>
      <c r="M2" s="143"/>
      <c r="N2" s="143"/>
      <c r="O2" s="143"/>
      <c r="P2" s="144"/>
    </row>
    <row r="3" spans="1:16" ht="15.75" customHeight="1" x14ac:dyDescent="0.25">
      <c r="A3" s="208" t="s">
        <v>158</v>
      </c>
      <c r="B3" s="209"/>
      <c r="C3" s="209"/>
      <c r="D3" s="209"/>
      <c r="E3" s="209"/>
      <c r="F3" s="209"/>
      <c r="G3" s="209"/>
      <c r="H3" s="209"/>
      <c r="I3" s="209"/>
      <c r="J3" s="209"/>
      <c r="K3" s="145"/>
      <c r="L3" s="145"/>
      <c r="M3" s="145"/>
      <c r="N3" s="145"/>
      <c r="O3" s="145"/>
      <c r="P3" s="146"/>
    </row>
    <row r="4" spans="1:16" ht="15.75" x14ac:dyDescent="0.25">
      <c r="A4" s="147"/>
      <c r="B4" s="148"/>
      <c r="C4" s="149" t="s">
        <v>157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50"/>
    </row>
    <row r="5" spans="1:16" x14ac:dyDescent="0.25">
      <c r="A5" s="210">
        <v>42552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2"/>
    </row>
    <row r="6" spans="1:16" ht="30" x14ac:dyDescent="0.25">
      <c r="A6" s="151" t="s">
        <v>151</v>
      </c>
      <c r="B6" s="141" t="s">
        <v>6</v>
      </c>
      <c r="C6" s="141" t="s">
        <v>11</v>
      </c>
      <c r="D6" s="141" t="s">
        <v>14</v>
      </c>
      <c r="E6" s="141" t="s">
        <v>17</v>
      </c>
      <c r="F6" s="141" t="s">
        <v>20</v>
      </c>
      <c r="G6" s="141" t="s">
        <v>21</v>
      </c>
      <c r="H6" s="141" t="s">
        <v>24</v>
      </c>
      <c r="I6" s="141" t="s">
        <v>29</v>
      </c>
      <c r="J6" s="141" t="s">
        <v>53</v>
      </c>
      <c r="K6" s="152"/>
      <c r="L6" s="39"/>
      <c r="M6" s="39"/>
      <c r="N6" s="39"/>
      <c r="O6" s="39"/>
      <c r="P6" s="128"/>
    </row>
    <row r="7" spans="1:16" x14ac:dyDescent="0.25">
      <c r="A7" s="153" t="s">
        <v>152</v>
      </c>
      <c r="B7" s="15">
        <v>0</v>
      </c>
      <c r="C7" s="15">
        <v>0</v>
      </c>
      <c r="D7" s="15">
        <v>0</v>
      </c>
      <c r="E7" s="15">
        <v>0</v>
      </c>
      <c r="F7" s="15">
        <v>250</v>
      </c>
      <c r="G7" s="15">
        <v>0</v>
      </c>
      <c r="H7" s="15">
        <v>0</v>
      </c>
      <c r="I7" s="15">
        <v>0</v>
      </c>
      <c r="J7" s="142">
        <v>250</v>
      </c>
      <c r="K7" s="152"/>
      <c r="L7" s="39"/>
      <c r="M7" s="39"/>
      <c r="N7" s="39"/>
      <c r="O7" s="39"/>
      <c r="P7" s="128"/>
    </row>
    <row r="8" spans="1:16" s="16" customFormat="1" ht="24" x14ac:dyDescent="0.25">
      <c r="A8" s="153" t="s">
        <v>153</v>
      </c>
      <c r="B8" s="15">
        <v>1.5</v>
      </c>
      <c r="C8" s="15">
        <v>1</v>
      </c>
      <c r="D8" s="15">
        <v>1</v>
      </c>
      <c r="E8" s="15">
        <v>2</v>
      </c>
      <c r="F8" s="15">
        <v>0</v>
      </c>
      <c r="G8" s="15">
        <v>0</v>
      </c>
      <c r="H8" s="15">
        <v>3</v>
      </c>
      <c r="I8" s="15">
        <v>1.5</v>
      </c>
      <c r="J8" s="142">
        <v>10</v>
      </c>
      <c r="K8" s="154"/>
      <c r="L8" s="23"/>
      <c r="M8" s="23"/>
      <c r="N8" s="23"/>
      <c r="O8" s="23"/>
      <c r="P8" s="116"/>
    </row>
    <row r="9" spans="1:16" x14ac:dyDescent="0.25">
      <c r="A9" s="153" t="s">
        <v>154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100</v>
      </c>
      <c r="H9" s="15">
        <v>0</v>
      </c>
      <c r="I9" s="15">
        <v>0</v>
      </c>
      <c r="J9" s="142">
        <v>100</v>
      </c>
      <c r="K9" s="152"/>
      <c r="L9" s="39"/>
      <c r="M9" s="39"/>
      <c r="N9" s="39"/>
      <c r="O9" s="39"/>
      <c r="P9" s="128"/>
    </row>
    <row r="10" spans="1:16" ht="24" thickBot="1" x14ac:dyDescent="0.3">
      <c r="A10" s="155" t="s">
        <v>53</v>
      </c>
      <c r="B10" s="156">
        <v>1.5</v>
      </c>
      <c r="C10" s="156">
        <v>1</v>
      </c>
      <c r="D10" s="156">
        <v>1</v>
      </c>
      <c r="E10" s="156">
        <v>2</v>
      </c>
      <c r="F10" s="156">
        <v>250</v>
      </c>
      <c r="G10" s="156">
        <v>100</v>
      </c>
      <c r="H10" s="156">
        <v>3</v>
      </c>
      <c r="I10" s="156">
        <v>1.5</v>
      </c>
      <c r="J10" s="213" t="s">
        <v>156</v>
      </c>
      <c r="K10" s="214"/>
      <c r="L10" s="60"/>
      <c r="M10" s="60"/>
      <c r="N10" s="60"/>
      <c r="O10" s="60"/>
      <c r="P10" s="157"/>
    </row>
    <row r="11" spans="1:16" x14ac:dyDescent="0.25">
      <c r="A11" s="215" t="s">
        <v>159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</row>
    <row r="12" spans="1:16" x14ac:dyDescent="0.25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</row>
    <row r="13" spans="1:16" x14ac:dyDescent="0.25">
      <c r="A13" s="193"/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</row>
    <row r="14" spans="1:16" x14ac:dyDescent="0.25">
      <c r="A14" s="193"/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</row>
    <row r="15" spans="1:16" x14ac:dyDescent="0.25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</row>
    <row r="16" spans="1:16" x14ac:dyDescent="0.25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</row>
  </sheetData>
  <mergeCells count="11">
    <mergeCell ref="A16:P16"/>
    <mergeCell ref="A1:P1"/>
    <mergeCell ref="A2:J2"/>
    <mergeCell ref="A3:J3"/>
    <mergeCell ref="A5:P5"/>
    <mergeCell ref="J10:K10"/>
    <mergeCell ref="A11:P11"/>
    <mergeCell ref="A12:P12"/>
    <mergeCell ref="A13:P13"/>
    <mergeCell ref="A14:P14"/>
    <mergeCell ref="A15:P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19" workbookViewId="0">
      <selection activeCell="E13" sqref="E13"/>
    </sheetView>
  </sheetViews>
  <sheetFormatPr baseColWidth="10" defaultColWidth="11.42578125" defaultRowHeight="15" x14ac:dyDescent="0.25"/>
  <cols>
    <col min="1" max="1" width="6.42578125" style="3" customWidth="1"/>
    <col min="2" max="2" width="25.7109375" style="3" customWidth="1"/>
    <col min="3" max="4" width="11.5703125" style="3" bestFit="1" customWidth="1"/>
    <col min="5" max="5" width="11.5703125" style="3" customWidth="1"/>
    <col min="6" max="8" width="11.5703125" style="3" bestFit="1" customWidth="1"/>
    <col min="9" max="9" width="12.28515625" style="3" bestFit="1" customWidth="1"/>
    <col min="10" max="10" width="12.5703125" style="3" customWidth="1"/>
    <col min="11" max="11" width="12.42578125" style="3" bestFit="1" customWidth="1"/>
    <col min="12" max="13" width="11.5703125" style="3" bestFit="1" customWidth="1"/>
    <col min="14" max="14" width="12.42578125" style="3" bestFit="1" customWidth="1"/>
    <col min="15" max="16384" width="11.42578125" style="3"/>
  </cols>
  <sheetData>
    <row r="1" spans="1:14" ht="15.75" thickBot="1" x14ac:dyDescent="0.3"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4" ht="15.75" x14ac:dyDescent="0.25">
      <c r="B2" s="194" t="s">
        <v>57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</row>
    <row r="3" spans="1:14" x14ac:dyDescent="0.25">
      <c r="B3" s="218" t="s">
        <v>58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0"/>
    </row>
    <row r="4" spans="1:14" x14ac:dyDescent="0.25">
      <c r="B4" s="221" t="s">
        <v>143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3"/>
    </row>
    <row r="5" spans="1:14" ht="15" customHeight="1" x14ac:dyDescent="0.25">
      <c r="B5" s="224" t="s">
        <v>60</v>
      </c>
      <c r="C5" s="225"/>
      <c r="D5" s="30" t="s">
        <v>0</v>
      </c>
      <c r="E5" s="31">
        <v>2016</v>
      </c>
      <c r="F5" s="23"/>
      <c r="G5" s="39"/>
      <c r="H5" s="39"/>
      <c r="I5" s="39"/>
      <c r="J5" s="40"/>
      <c r="K5" s="23"/>
      <c r="L5" s="115"/>
      <c r="M5" s="106">
        <v>42552</v>
      </c>
      <c r="N5" s="116"/>
    </row>
    <row r="6" spans="1:14" ht="45" x14ac:dyDescent="0.25">
      <c r="B6" s="104" t="s">
        <v>114</v>
      </c>
      <c r="C6" s="34" t="s">
        <v>76</v>
      </c>
      <c r="D6" s="34" t="s">
        <v>77</v>
      </c>
      <c r="E6" s="34" t="s">
        <v>78</v>
      </c>
      <c r="F6" s="34" t="s">
        <v>79</v>
      </c>
      <c r="G6" s="34" t="s">
        <v>186</v>
      </c>
      <c r="H6" s="34" t="s">
        <v>3</v>
      </c>
      <c r="I6" s="35" t="s">
        <v>72</v>
      </c>
      <c r="J6" s="34" t="s">
        <v>80</v>
      </c>
      <c r="K6" s="34" t="s">
        <v>187</v>
      </c>
      <c r="L6" s="34" t="s">
        <v>149</v>
      </c>
      <c r="M6" s="34" t="s">
        <v>4</v>
      </c>
      <c r="N6" s="117" t="s">
        <v>5</v>
      </c>
    </row>
    <row r="7" spans="1:14" ht="15.75" thickBot="1" x14ac:dyDescent="0.3">
      <c r="B7" s="118" t="s">
        <v>115</v>
      </c>
      <c r="C7" s="119">
        <f t="shared" ref="C7:N7" si="0">C16+C42+C66</f>
        <v>368</v>
      </c>
      <c r="D7" s="120">
        <f t="shared" si="0"/>
        <v>1989.85</v>
      </c>
      <c r="E7" s="120">
        <f t="shared" si="0"/>
        <v>193928.07</v>
      </c>
      <c r="F7" s="120">
        <f t="shared" si="0"/>
        <v>196285.92</v>
      </c>
      <c r="G7" s="120">
        <f t="shared" si="0"/>
        <v>60273.81</v>
      </c>
      <c r="H7" s="120">
        <f t="shared" si="0"/>
        <v>0</v>
      </c>
      <c r="I7" s="119">
        <f t="shared" si="0"/>
        <v>133654.26</v>
      </c>
      <c r="J7" s="120">
        <f t="shared" si="0"/>
        <v>3462072.27</v>
      </c>
      <c r="K7" s="120">
        <f t="shared" si="0"/>
        <v>1251489.2200000002</v>
      </c>
      <c r="L7" s="119">
        <f t="shared" si="0"/>
        <v>0</v>
      </c>
      <c r="M7" s="119">
        <f t="shared" si="0"/>
        <v>0</v>
      </c>
      <c r="N7" s="121">
        <f t="shared" si="0"/>
        <v>1243037.5699999998</v>
      </c>
    </row>
    <row r="8" spans="1:14" x14ac:dyDescent="0.25">
      <c r="B8" s="41"/>
      <c r="C8" s="42"/>
      <c r="D8" s="42"/>
      <c r="E8" s="42"/>
      <c r="F8" s="42" t="s">
        <v>138</v>
      </c>
      <c r="G8" s="42"/>
      <c r="H8" s="42"/>
      <c r="I8" s="42"/>
      <c r="J8" s="42"/>
      <c r="L8" s="94"/>
      <c r="M8" s="43"/>
    </row>
    <row r="9" spans="1:14" x14ac:dyDescent="0.25">
      <c r="B9" s="41"/>
      <c r="C9" s="103"/>
      <c r="D9" s="103"/>
      <c r="E9" s="103"/>
      <c r="F9" s="103"/>
      <c r="G9" s="42"/>
      <c r="H9" s="42"/>
      <c r="I9" s="42"/>
      <c r="J9" s="42"/>
      <c r="L9" s="94"/>
      <c r="M9" s="30" t="s">
        <v>1</v>
      </c>
      <c r="N9" s="107">
        <v>42552</v>
      </c>
    </row>
    <row r="10" spans="1:14" ht="15.75" customHeight="1" x14ac:dyDescent="0.25">
      <c r="B10" s="226" t="s">
        <v>139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 ht="45" x14ac:dyDescent="0.25">
      <c r="B11" s="86" t="s">
        <v>2</v>
      </c>
      <c r="C11" s="86" t="s">
        <v>76</v>
      </c>
      <c r="D11" s="86" t="s">
        <v>77</v>
      </c>
      <c r="E11" s="86" t="s">
        <v>78</v>
      </c>
      <c r="F11" s="86" t="s">
        <v>79</v>
      </c>
      <c r="G11" s="34" t="s">
        <v>186</v>
      </c>
      <c r="H11" s="86" t="s">
        <v>3</v>
      </c>
      <c r="I11" s="35" t="s">
        <v>72</v>
      </c>
      <c r="J11" s="86" t="s">
        <v>80</v>
      </c>
      <c r="K11" s="34" t="s">
        <v>187</v>
      </c>
      <c r="L11" s="34" t="s">
        <v>149</v>
      </c>
      <c r="M11" s="86" t="s">
        <v>4</v>
      </c>
      <c r="N11" s="86" t="s">
        <v>5</v>
      </c>
    </row>
    <row r="12" spans="1:14" x14ac:dyDescent="0.25">
      <c r="A12" s="16"/>
      <c r="B12" s="109" t="s">
        <v>110</v>
      </c>
      <c r="C12" s="13"/>
      <c r="D12" s="13"/>
      <c r="E12" s="14"/>
      <c r="F12" s="14"/>
      <c r="G12" s="14"/>
      <c r="H12" s="13"/>
      <c r="I12" s="13"/>
      <c r="J12" s="14"/>
      <c r="K12" s="14"/>
      <c r="L12" s="13"/>
      <c r="M12" s="13"/>
      <c r="N12" s="14"/>
    </row>
    <row r="13" spans="1:14" x14ac:dyDescent="0.25">
      <c r="A13" s="16"/>
      <c r="B13" s="110" t="s">
        <v>111</v>
      </c>
      <c r="C13" s="17"/>
      <c r="D13" s="15"/>
      <c r="E13" s="17"/>
      <c r="F13" s="17"/>
      <c r="G13" s="17"/>
      <c r="H13" s="15"/>
      <c r="I13" s="15"/>
      <c r="J13" s="17"/>
      <c r="K13" s="17"/>
      <c r="L13" s="15"/>
      <c r="M13" s="15"/>
      <c r="N13" s="17"/>
    </row>
    <row r="14" spans="1:14" x14ac:dyDescent="0.25">
      <c r="A14" s="108"/>
      <c r="B14" s="124" t="s">
        <v>112</v>
      </c>
      <c r="C14" s="125"/>
      <c r="D14" s="125"/>
      <c r="E14" s="126"/>
      <c r="F14" s="126"/>
      <c r="G14" s="126"/>
      <c r="H14" s="125"/>
      <c r="I14" s="125"/>
      <c r="J14" s="127"/>
      <c r="K14" s="126"/>
      <c r="L14" s="125"/>
      <c r="M14" s="126"/>
      <c r="N14" s="126"/>
    </row>
    <row r="15" spans="1:14" s="16" customFormat="1" x14ac:dyDescent="0.25">
      <c r="B15" s="110" t="s">
        <v>113</v>
      </c>
      <c r="C15" s="17"/>
      <c r="D15" s="15"/>
      <c r="E15" s="17"/>
      <c r="F15" s="17"/>
      <c r="G15" s="17"/>
      <c r="H15" s="17"/>
      <c r="I15" s="17"/>
      <c r="J15" s="17"/>
      <c r="K15" s="17"/>
      <c r="L15" s="15"/>
      <c r="M15" s="15"/>
      <c r="N15" s="17"/>
    </row>
    <row r="16" spans="1:14" x14ac:dyDescent="0.25">
      <c r="B16" s="87" t="s">
        <v>53</v>
      </c>
      <c r="C16" s="111">
        <f>SUM(C12:C15)</f>
        <v>0</v>
      </c>
      <c r="D16" s="111">
        <f t="shared" ref="D16:N16" si="1">SUM(D12:D15)</f>
        <v>0</v>
      </c>
      <c r="E16" s="111">
        <f t="shared" si="1"/>
        <v>0</v>
      </c>
      <c r="F16" s="111">
        <f t="shared" si="1"/>
        <v>0</v>
      </c>
      <c r="G16" s="111">
        <f t="shared" si="1"/>
        <v>0</v>
      </c>
      <c r="H16" s="111">
        <f t="shared" si="1"/>
        <v>0</v>
      </c>
      <c r="I16" s="111">
        <f t="shared" si="1"/>
        <v>0</v>
      </c>
      <c r="J16" s="111">
        <f t="shared" si="1"/>
        <v>0</v>
      </c>
      <c r="K16" s="111">
        <f t="shared" si="1"/>
        <v>0</v>
      </c>
      <c r="L16" s="111">
        <v>0</v>
      </c>
      <c r="M16" s="111">
        <v>0</v>
      </c>
      <c r="N16" s="111">
        <f t="shared" si="1"/>
        <v>0</v>
      </c>
    </row>
    <row r="17" spans="2:14" s="16" customFormat="1" x14ac:dyDescent="0.25">
      <c r="B17" s="112" t="s">
        <v>140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</row>
    <row r="18" spans="2:14" s="16" customFormat="1" x14ac:dyDescent="0.25">
      <c r="B18" s="112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</row>
    <row r="19" spans="2:14" x14ac:dyDescent="0.25">
      <c r="B19" s="216" t="s">
        <v>141</v>
      </c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122"/>
    </row>
    <row r="20" spans="2:14" ht="45" x14ac:dyDescent="0.25">
      <c r="B20" s="86" t="s">
        <v>2</v>
      </c>
      <c r="C20" s="86" t="s">
        <v>76</v>
      </c>
      <c r="D20" s="86" t="s">
        <v>77</v>
      </c>
      <c r="E20" s="86" t="s">
        <v>78</v>
      </c>
      <c r="F20" s="86" t="s">
        <v>79</v>
      </c>
      <c r="G20" s="34" t="s">
        <v>186</v>
      </c>
      <c r="H20" s="86" t="s">
        <v>3</v>
      </c>
      <c r="I20" s="35" t="s">
        <v>72</v>
      </c>
      <c r="J20" s="86" t="s">
        <v>116</v>
      </c>
      <c r="K20" s="34" t="s">
        <v>187</v>
      </c>
      <c r="L20" s="34" t="s">
        <v>149</v>
      </c>
      <c r="M20" s="86" t="s">
        <v>4</v>
      </c>
      <c r="N20" s="86" t="s">
        <v>5</v>
      </c>
    </row>
    <row r="21" spans="2:14" x14ac:dyDescent="0.25">
      <c r="B21" s="113" t="s">
        <v>81</v>
      </c>
      <c r="C21" s="26">
        <v>0</v>
      </c>
      <c r="D21" s="26">
        <v>0</v>
      </c>
      <c r="E21" s="26">
        <v>16</v>
      </c>
      <c r="F21" s="26">
        <v>16</v>
      </c>
      <c r="G21" s="26">
        <v>0</v>
      </c>
      <c r="H21" s="26">
        <v>0</v>
      </c>
      <c r="I21" s="26">
        <f>E21-G21-H21</f>
        <v>16</v>
      </c>
      <c r="J21" s="26">
        <v>143.5</v>
      </c>
      <c r="K21" s="26">
        <v>0</v>
      </c>
      <c r="L21" s="26">
        <v>0</v>
      </c>
      <c r="M21" s="26">
        <v>0</v>
      </c>
      <c r="N21" s="26">
        <v>0</v>
      </c>
    </row>
    <row r="22" spans="2:14" s="16" customFormat="1" x14ac:dyDescent="0.25">
      <c r="B22" s="114" t="s">
        <v>82</v>
      </c>
      <c r="C22" s="28">
        <v>0</v>
      </c>
      <c r="D22" s="28">
        <v>0</v>
      </c>
      <c r="E22" s="28">
        <v>33</v>
      </c>
      <c r="F22" s="28">
        <v>33</v>
      </c>
      <c r="G22" s="28">
        <v>7</v>
      </c>
      <c r="H22" s="28">
        <v>0</v>
      </c>
      <c r="I22" s="15">
        <f t="shared" ref="I22:I41" si="2">E22-G22-H22</f>
        <v>26</v>
      </c>
      <c r="J22" s="28">
        <v>160.4</v>
      </c>
      <c r="K22" s="28">
        <v>17.510000000000002</v>
      </c>
      <c r="L22" s="28">
        <v>2.5009999999999999</v>
      </c>
      <c r="M22" s="29">
        <v>3301.77</v>
      </c>
      <c r="N22" s="28">
        <v>57.81</v>
      </c>
    </row>
    <row r="23" spans="2:14" x14ac:dyDescent="0.25">
      <c r="B23" s="113" t="s">
        <v>83</v>
      </c>
      <c r="C23" s="26">
        <v>0</v>
      </c>
      <c r="D23" s="26">
        <v>0</v>
      </c>
      <c r="E23" s="26">
        <v>80</v>
      </c>
      <c r="F23" s="26">
        <v>80</v>
      </c>
      <c r="G23" s="26">
        <v>0</v>
      </c>
      <c r="H23" s="26">
        <v>0</v>
      </c>
      <c r="I23" s="26">
        <f t="shared" si="2"/>
        <v>80</v>
      </c>
      <c r="J23" s="26">
        <v>320</v>
      </c>
      <c r="K23" s="26">
        <v>0</v>
      </c>
      <c r="L23" s="26">
        <v>0</v>
      </c>
      <c r="M23" s="26">
        <v>0</v>
      </c>
      <c r="N23" s="26">
        <v>0</v>
      </c>
    </row>
    <row r="24" spans="2:14" s="16" customFormat="1" x14ac:dyDescent="0.25">
      <c r="B24" s="114" t="s">
        <v>84</v>
      </c>
      <c r="C24" s="28">
        <v>0</v>
      </c>
      <c r="D24" s="28">
        <v>0</v>
      </c>
      <c r="E24" s="28">
        <v>9</v>
      </c>
      <c r="F24" s="28">
        <v>9</v>
      </c>
      <c r="G24" s="28">
        <v>0</v>
      </c>
      <c r="H24" s="28">
        <v>0</v>
      </c>
      <c r="I24" s="15">
        <f t="shared" si="2"/>
        <v>9</v>
      </c>
      <c r="J24" s="28">
        <v>60.3</v>
      </c>
      <c r="K24" s="28">
        <v>0</v>
      </c>
      <c r="L24" s="28">
        <v>0</v>
      </c>
      <c r="M24" s="28">
        <v>0</v>
      </c>
      <c r="N24" s="28">
        <v>0</v>
      </c>
    </row>
    <row r="25" spans="2:14" x14ac:dyDescent="0.25">
      <c r="B25" s="113" t="s">
        <v>85</v>
      </c>
      <c r="C25" s="26">
        <v>0</v>
      </c>
      <c r="D25" s="26">
        <v>0</v>
      </c>
      <c r="E25" s="26">
        <v>4</v>
      </c>
      <c r="F25" s="26">
        <v>4</v>
      </c>
      <c r="G25" s="26">
        <v>4</v>
      </c>
      <c r="H25" s="26">
        <v>0</v>
      </c>
      <c r="I25" s="26">
        <f t="shared" si="2"/>
        <v>0</v>
      </c>
      <c r="J25" s="26">
        <v>60</v>
      </c>
      <c r="K25" s="26">
        <v>49.04</v>
      </c>
      <c r="L25" s="26">
        <v>12.26</v>
      </c>
      <c r="M25" s="27">
        <v>8092.88</v>
      </c>
      <c r="N25" s="26">
        <v>396.87</v>
      </c>
    </row>
    <row r="26" spans="2:14" s="16" customFormat="1" x14ac:dyDescent="0.25">
      <c r="B26" s="114" t="s">
        <v>86</v>
      </c>
      <c r="C26" s="28">
        <v>0</v>
      </c>
      <c r="D26" s="28">
        <v>0</v>
      </c>
      <c r="E26" s="28">
        <v>10</v>
      </c>
      <c r="F26" s="28">
        <v>10</v>
      </c>
      <c r="G26" s="28">
        <v>0</v>
      </c>
      <c r="H26" s="28">
        <v>0</v>
      </c>
      <c r="I26" s="15">
        <f t="shared" si="2"/>
        <v>10</v>
      </c>
      <c r="J26" s="28">
        <v>38</v>
      </c>
      <c r="K26" s="28">
        <v>0</v>
      </c>
      <c r="L26" s="28">
        <v>0</v>
      </c>
      <c r="M26" s="28">
        <v>0</v>
      </c>
      <c r="N26" s="28">
        <v>0</v>
      </c>
    </row>
    <row r="27" spans="2:14" x14ac:dyDescent="0.25">
      <c r="B27" s="113" t="s">
        <v>87</v>
      </c>
      <c r="C27" s="26">
        <v>0</v>
      </c>
      <c r="D27" s="26">
        <v>350</v>
      </c>
      <c r="E27" s="27">
        <v>1280</v>
      </c>
      <c r="F27" s="27">
        <v>1630</v>
      </c>
      <c r="G27" s="26">
        <v>158</v>
      </c>
      <c r="H27" s="26">
        <v>0</v>
      </c>
      <c r="I27" s="26">
        <f t="shared" si="2"/>
        <v>1122</v>
      </c>
      <c r="J27" s="27">
        <v>28951.8</v>
      </c>
      <c r="K27" s="27">
        <v>2742</v>
      </c>
      <c r="L27" s="26">
        <v>17.353999999999999</v>
      </c>
      <c r="M27" s="27">
        <v>2561.9899999999998</v>
      </c>
      <c r="N27" s="27">
        <v>7024.97</v>
      </c>
    </row>
    <row r="28" spans="2:14" s="16" customFormat="1" x14ac:dyDescent="0.25">
      <c r="B28" s="114" t="s">
        <v>88</v>
      </c>
      <c r="C28" s="28">
        <v>0</v>
      </c>
      <c r="D28" s="28">
        <v>0</v>
      </c>
      <c r="E28" s="28">
        <v>238</v>
      </c>
      <c r="F28" s="28">
        <v>238</v>
      </c>
      <c r="G28" s="28">
        <v>238</v>
      </c>
      <c r="H28" s="28">
        <v>0</v>
      </c>
      <c r="I28" s="15">
        <f t="shared" si="2"/>
        <v>0</v>
      </c>
      <c r="J28" s="28">
        <v>994.35</v>
      </c>
      <c r="K28" s="28">
        <v>719.62</v>
      </c>
      <c r="L28" s="28">
        <v>3.024</v>
      </c>
      <c r="M28" s="29">
        <v>22103.51</v>
      </c>
      <c r="N28" s="29">
        <v>15906.13</v>
      </c>
    </row>
    <row r="29" spans="2:14" x14ac:dyDescent="0.25">
      <c r="B29" s="113" t="s">
        <v>89</v>
      </c>
      <c r="C29" s="26">
        <v>0</v>
      </c>
      <c r="D29" s="26">
        <v>0</v>
      </c>
      <c r="E29" s="26">
        <v>150</v>
      </c>
      <c r="F29" s="26">
        <v>150</v>
      </c>
      <c r="G29" s="26">
        <v>0</v>
      </c>
      <c r="H29" s="26">
        <v>0</v>
      </c>
      <c r="I29" s="26">
        <f t="shared" si="2"/>
        <v>150</v>
      </c>
      <c r="J29" s="27">
        <v>2085</v>
      </c>
      <c r="K29" s="26">
        <v>0</v>
      </c>
      <c r="L29" s="26">
        <v>0</v>
      </c>
      <c r="M29" s="26">
        <v>0</v>
      </c>
      <c r="N29" s="26">
        <v>0</v>
      </c>
    </row>
    <row r="30" spans="2:14" s="16" customFormat="1" x14ac:dyDescent="0.25">
      <c r="B30" s="114" t="s">
        <v>90</v>
      </c>
      <c r="C30" s="28">
        <v>0</v>
      </c>
      <c r="D30" s="28">
        <v>1</v>
      </c>
      <c r="E30" s="28">
        <v>21</v>
      </c>
      <c r="F30" s="28">
        <v>22</v>
      </c>
      <c r="G30" s="28">
        <v>0</v>
      </c>
      <c r="H30" s="28">
        <v>0</v>
      </c>
      <c r="I30" s="15">
        <f t="shared" si="2"/>
        <v>21</v>
      </c>
      <c r="J30" s="28">
        <v>184.8</v>
      </c>
      <c r="K30" s="28">
        <v>0</v>
      </c>
      <c r="L30" s="28">
        <v>0</v>
      </c>
      <c r="M30" s="28">
        <v>0</v>
      </c>
      <c r="N30" s="28">
        <v>0</v>
      </c>
    </row>
    <row r="31" spans="2:14" x14ac:dyDescent="0.25">
      <c r="B31" s="113" t="s">
        <v>91</v>
      </c>
      <c r="C31" s="26">
        <v>0</v>
      </c>
      <c r="D31" s="26">
        <v>0</v>
      </c>
      <c r="E31" s="26">
        <v>15</v>
      </c>
      <c r="F31" s="26">
        <v>15</v>
      </c>
      <c r="G31" s="26">
        <v>0</v>
      </c>
      <c r="H31" s="26">
        <v>0</v>
      </c>
      <c r="I31" s="26">
        <f t="shared" si="2"/>
        <v>15</v>
      </c>
      <c r="J31" s="26">
        <v>114.6</v>
      </c>
      <c r="K31" s="26">
        <v>0</v>
      </c>
      <c r="L31" s="26">
        <v>0</v>
      </c>
      <c r="M31" s="26">
        <v>0</v>
      </c>
      <c r="N31" s="26">
        <v>0</v>
      </c>
    </row>
    <row r="32" spans="2:14" s="16" customFormat="1" x14ac:dyDescent="0.25">
      <c r="B32" s="114" t="s">
        <v>92</v>
      </c>
      <c r="C32" s="28">
        <v>23</v>
      </c>
      <c r="D32" s="28">
        <v>252</v>
      </c>
      <c r="E32" s="29">
        <v>6832.07</v>
      </c>
      <c r="F32" s="29">
        <v>7107.07</v>
      </c>
      <c r="G32" s="29">
        <v>5395</v>
      </c>
      <c r="H32" s="28">
        <v>0</v>
      </c>
      <c r="I32" s="15">
        <f t="shared" si="2"/>
        <v>1437.0699999999997</v>
      </c>
      <c r="J32" s="29">
        <v>150094.26999999999</v>
      </c>
      <c r="K32" s="29">
        <v>100222.11</v>
      </c>
      <c r="L32" s="28">
        <v>18.577000000000002</v>
      </c>
      <c r="M32" s="29">
        <v>5544.89</v>
      </c>
      <c r="N32" s="29">
        <v>555720.26</v>
      </c>
    </row>
    <row r="33" spans="2:14" x14ac:dyDescent="0.25">
      <c r="B33" s="113" t="s">
        <v>93</v>
      </c>
      <c r="C33" s="26">
        <v>0</v>
      </c>
      <c r="D33" s="26">
        <v>7</v>
      </c>
      <c r="E33" s="26">
        <v>65</v>
      </c>
      <c r="F33" s="26">
        <v>72</v>
      </c>
      <c r="G33" s="26">
        <v>65</v>
      </c>
      <c r="H33" s="26">
        <v>0</v>
      </c>
      <c r="I33" s="26">
        <f t="shared" si="2"/>
        <v>0</v>
      </c>
      <c r="J33" s="27">
        <v>1653.05</v>
      </c>
      <c r="K33" s="27">
        <v>1140.3699999999999</v>
      </c>
      <c r="L33" s="26">
        <v>17.544</v>
      </c>
      <c r="M33" s="27">
        <v>2035.39</v>
      </c>
      <c r="N33" s="27">
        <v>2321.09</v>
      </c>
    </row>
    <row r="34" spans="2:14" s="16" customFormat="1" x14ac:dyDescent="0.25">
      <c r="B34" s="114" t="s">
        <v>94</v>
      </c>
      <c r="C34" s="28">
        <v>120</v>
      </c>
      <c r="D34" s="28">
        <v>188</v>
      </c>
      <c r="E34" s="28">
        <v>65</v>
      </c>
      <c r="F34" s="28">
        <v>373</v>
      </c>
      <c r="G34" s="28">
        <v>0</v>
      </c>
      <c r="H34" s="28">
        <v>0</v>
      </c>
      <c r="I34" s="15">
        <f t="shared" si="2"/>
        <v>65</v>
      </c>
      <c r="J34" s="28">
        <v>373</v>
      </c>
      <c r="K34" s="28">
        <v>0</v>
      </c>
      <c r="L34" s="28">
        <v>0</v>
      </c>
      <c r="M34" s="28">
        <v>0</v>
      </c>
      <c r="N34" s="28">
        <v>0</v>
      </c>
    </row>
    <row r="35" spans="2:14" x14ac:dyDescent="0.25">
      <c r="B35" s="113" t="s">
        <v>95</v>
      </c>
      <c r="C35" s="26">
        <v>0</v>
      </c>
      <c r="D35" s="26">
        <v>20</v>
      </c>
      <c r="E35" s="26">
        <v>65</v>
      </c>
      <c r="F35" s="26">
        <v>85</v>
      </c>
      <c r="G35" s="26">
        <v>0</v>
      </c>
      <c r="H35" s="26">
        <v>0</v>
      </c>
      <c r="I35" s="26">
        <f t="shared" si="2"/>
        <v>65</v>
      </c>
      <c r="J35" s="26">
        <v>325</v>
      </c>
      <c r="K35" s="26">
        <v>0</v>
      </c>
      <c r="L35" s="26">
        <v>0</v>
      </c>
      <c r="M35" s="26">
        <v>0</v>
      </c>
      <c r="N35" s="26">
        <v>0</v>
      </c>
    </row>
    <row r="36" spans="2:14" s="16" customFormat="1" x14ac:dyDescent="0.25">
      <c r="B36" s="114" t="s">
        <v>96</v>
      </c>
      <c r="C36" s="28">
        <v>0</v>
      </c>
      <c r="D36" s="28">
        <v>0</v>
      </c>
      <c r="E36" s="28">
        <v>65</v>
      </c>
      <c r="F36" s="28">
        <v>65</v>
      </c>
      <c r="G36" s="28">
        <v>65</v>
      </c>
      <c r="H36" s="28">
        <v>0</v>
      </c>
      <c r="I36" s="15">
        <f t="shared" si="2"/>
        <v>0</v>
      </c>
      <c r="J36" s="29">
        <v>5118.75</v>
      </c>
      <c r="K36" s="29">
        <v>4875</v>
      </c>
      <c r="L36" s="28">
        <v>75</v>
      </c>
      <c r="M36" s="29">
        <v>4500</v>
      </c>
      <c r="N36" s="29">
        <v>21937.5</v>
      </c>
    </row>
    <row r="37" spans="2:14" x14ac:dyDescent="0.25">
      <c r="B37" s="113" t="s">
        <v>97</v>
      </c>
      <c r="C37" s="26">
        <v>0</v>
      </c>
      <c r="D37" s="26">
        <v>0</v>
      </c>
      <c r="E37" s="27">
        <v>29113</v>
      </c>
      <c r="F37" s="27">
        <v>29113</v>
      </c>
      <c r="G37" s="27">
        <v>14278</v>
      </c>
      <c r="H37" s="26">
        <v>0</v>
      </c>
      <c r="I37" s="26">
        <f t="shared" si="2"/>
        <v>14835</v>
      </c>
      <c r="J37" s="27">
        <v>691381.5</v>
      </c>
      <c r="K37" s="27">
        <v>339652</v>
      </c>
      <c r="L37" s="26">
        <v>23.788</v>
      </c>
      <c r="M37" s="26">
        <v>708.53</v>
      </c>
      <c r="N37" s="27">
        <v>240654.25</v>
      </c>
    </row>
    <row r="38" spans="2:14" s="16" customFormat="1" x14ac:dyDescent="0.25">
      <c r="B38" s="114" t="s">
        <v>98</v>
      </c>
      <c r="C38" s="28">
        <v>0</v>
      </c>
      <c r="D38" s="28">
        <v>10</v>
      </c>
      <c r="E38" s="28">
        <v>106</v>
      </c>
      <c r="F38" s="28">
        <v>116</v>
      </c>
      <c r="G38" s="28">
        <v>106</v>
      </c>
      <c r="H38" s="28">
        <v>0</v>
      </c>
      <c r="I38" s="15">
        <f t="shared" si="2"/>
        <v>0</v>
      </c>
      <c r="J38" s="29">
        <v>8779.2000000000007</v>
      </c>
      <c r="K38" s="29">
        <v>5746.03</v>
      </c>
      <c r="L38" s="28">
        <v>54.207999999999998</v>
      </c>
      <c r="M38" s="28">
        <v>562.02</v>
      </c>
      <c r="N38" s="29">
        <v>3229.36</v>
      </c>
    </row>
    <row r="39" spans="2:14" x14ac:dyDescent="0.25">
      <c r="B39" s="113" t="s">
        <v>99</v>
      </c>
      <c r="C39" s="26">
        <v>0</v>
      </c>
      <c r="D39" s="26">
        <v>0</v>
      </c>
      <c r="E39" s="26">
        <v>85</v>
      </c>
      <c r="F39" s="26">
        <v>85</v>
      </c>
      <c r="G39" s="26">
        <v>18</v>
      </c>
      <c r="H39" s="26">
        <v>0</v>
      </c>
      <c r="I39" s="26">
        <f t="shared" si="2"/>
        <v>67</v>
      </c>
      <c r="J39" s="27">
        <v>3825</v>
      </c>
      <c r="K39" s="26">
        <v>765</v>
      </c>
      <c r="L39" s="26">
        <v>42.5</v>
      </c>
      <c r="M39" s="26">
        <v>365</v>
      </c>
      <c r="N39" s="26">
        <v>279.23</v>
      </c>
    </row>
    <row r="40" spans="2:14" s="16" customFormat="1" x14ac:dyDescent="0.25">
      <c r="B40" s="114" t="s">
        <v>100</v>
      </c>
      <c r="C40" s="28">
        <v>0</v>
      </c>
      <c r="D40" s="28">
        <v>8</v>
      </c>
      <c r="E40" s="28">
        <v>37</v>
      </c>
      <c r="F40" s="28">
        <v>45</v>
      </c>
      <c r="G40" s="28">
        <v>19</v>
      </c>
      <c r="H40" s="28">
        <v>0</v>
      </c>
      <c r="I40" s="15">
        <f t="shared" si="2"/>
        <v>18</v>
      </c>
      <c r="J40" s="28">
        <v>429</v>
      </c>
      <c r="K40" s="28">
        <v>216.6</v>
      </c>
      <c r="L40" s="28">
        <v>11.4</v>
      </c>
      <c r="M40" s="29">
        <v>4300</v>
      </c>
      <c r="N40" s="28">
        <v>931.38</v>
      </c>
    </row>
    <row r="41" spans="2:14" x14ac:dyDescent="0.25">
      <c r="B41" s="113" t="s">
        <v>101</v>
      </c>
      <c r="C41" s="26">
        <v>0</v>
      </c>
      <c r="D41" s="26">
        <v>18</v>
      </c>
      <c r="E41" s="26">
        <v>82</v>
      </c>
      <c r="F41" s="26">
        <v>100</v>
      </c>
      <c r="G41" s="26">
        <v>15</v>
      </c>
      <c r="H41" s="26">
        <v>0</v>
      </c>
      <c r="I41" s="26">
        <f t="shared" si="2"/>
        <v>67</v>
      </c>
      <c r="J41" s="26">
        <v>610.5</v>
      </c>
      <c r="K41" s="26">
        <v>117</v>
      </c>
      <c r="L41" s="26">
        <v>7.8</v>
      </c>
      <c r="M41" s="27">
        <v>7250</v>
      </c>
      <c r="N41" s="26">
        <v>848.25</v>
      </c>
    </row>
    <row r="42" spans="2:14" x14ac:dyDescent="0.25">
      <c r="B42" s="87" t="s">
        <v>53</v>
      </c>
      <c r="C42" s="89">
        <v>143</v>
      </c>
      <c r="D42" s="89">
        <v>854</v>
      </c>
      <c r="E42" s="88">
        <v>38371.07</v>
      </c>
      <c r="F42" s="88">
        <v>39368.07</v>
      </c>
      <c r="G42" s="88">
        <v>20368</v>
      </c>
      <c r="H42" s="89">
        <v>0</v>
      </c>
      <c r="I42" s="97">
        <f>SUM(I21:I41)</f>
        <v>18003.07</v>
      </c>
      <c r="J42" s="88">
        <v>895702.02</v>
      </c>
      <c r="K42" s="88">
        <v>456262.28</v>
      </c>
      <c r="L42" s="89">
        <v>0</v>
      </c>
      <c r="M42" s="89">
        <v>0</v>
      </c>
      <c r="N42" s="88">
        <v>849307.1</v>
      </c>
    </row>
    <row r="43" spans="2:14" s="16" customFormat="1" x14ac:dyDescent="0.25">
      <c r="B43" s="36"/>
      <c r="C43" s="38"/>
      <c r="D43" s="38"/>
      <c r="E43" s="37"/>
      <c r="F43" s="37"/>
      <c r="G43" s="37"/>
      <c r="H43" s="38"/>
      <c r="I43" s="38"/>
      <c r="J43" s="37"/>
      <c r="K43" s="37"/>
      <c r="L43" s="38"/>
      <c r="M43" s="38"/>
      <c r="N43" s="37"/>
    </row>
    <row r="44" spans="2:14" x14ac:dyDescent="0.2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</row>
    <row r="45" spans="2:14" x14ac:dyDescent="0.25">
      <c r="B45" s="216" t="s">
        <v>142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123"/>
    </row>
    <row r="46" spans="2:14" ht="45" x14ac:dyDescent="0.25">
      <c r="B46" s="86" t="s">
        <v>2</v>
      </c>
      <c r="C46" s="86" t="s">
        <v>76</v>
      </c>
      <c r="D46" s="86" t="s">
        <v>77</v>
      </c>
      <c r="E46" s="86" t="s">
        <v>78</v>
      </c>
      <c r="F46" s="86" t="s">
        <v>79</v>
      </c>
      <c r="G46" s="34" t="s">
        <v>186</v>
      </c>
      <c r="H46" s="86" t="s">
        <v>3</v>
      </c>
      <c r="I46" s="35" t="s">
        <v>72</v>
      </c>
      <c r="J46" s="86" t="s">
        <v>116</v>
      </c>
      <c r="K46" s="34" t="s">
        <v>187</v>
      </c>
      <c r="L46" s="34" t="s">
        <v>149</v>
      </c>
      <c r="M46" s="86" t="s">
        <v>4</v>
      </c>
      <c r="N46" s="86" t="s">
        <v>5</v>
      </c>
    </row>
    <row r="47" spans="2:14" x14ac:dyDescent="0.25">
      <c r="B47" s="113" t="s">
        <v>81</v>
      </c>
      <c r="C47" s="26">
        <v>0</v>
      </c>
      <c r="D47" s="26">
        <v>0</v>
      </c>
      <c r="E47" s="26">
        <v>13</v>
      </c>
      <c r="F47" s="26">
        <v>13</v>
      </c>
      <c r="G47" s="26">
        <v>7.5</v>
      </c>
      <c r="H47" s="26">
        <v>0</v>
      </c>
      <c r="I47" s="26">
        <f t="shared" ref="I47:I65" si="3">E47-G47-H47</f>
        <v>5.5</v>
      </c>
      <c r="J47" s="26">
        <v>40.299999999999997</v>
      </c>
      <c r="K47" s="26">
        <v>19.05</v>
      </c>
      <c r="L47" s="26">
        <v>2.54</v>
      </c>
      <c r="M47" s="27">
        <v>3852.36</v>
      </c>
      <c r="N47" s="26">
        <v>73.39</v>
      </c>
    </row>
    <row r="48" spans="2:14" s="16" customFormat="1" x14ac:dyDescent="0.25">
      <c r="B48" s="114" t="s">
        <v>102</v>
      </c>
      <c r="C48" s="28">
        <v>14.5</v>
      </c>
      <c r="D48" s="28">
        <v>0</v>
      </c>
      <c r="E48" s="29">
        <v>9577</v>
      </c>
      <c r="F48" s="29">
        <v>9591.5</v>
      </c>
      <c r="G48" s="29">
        <v>6004.3</v>
      </c>
      <c r="H48" s="28">
        <v>0</v>
      </c>
      <c r="I48" s="15">
        <f t="shared" si="3"/>
        <v>3572.7</v>
      </c>
      <c r="J48" s="29">
        <v>233130.95</v>
      </c>
      <c r="K48" s="29">
        <v>130210.38</v>
      </c>
      <c r="L48" s="28">
        <v>21.686</v>
      </c>
      <c r="M48" s="28">
        <v>454.57</v>
      </c>
      <c r="N48" s="29">
        <v>59189.54</v>
      </c>
    </row>
    <row r="49" spans="2:15" x14ac:dyDescent="0.25">
      <c r="B49" s="113" t="s">
        <v>82</v>
      </c>
      <c r="C49" s="26">
        <v>0</v>
      </c>
      <c r="D49" s="26">
        <v>0</v>
      </c>
      <c r="E49" s="26">
        <v>42</v>
      </c>
      <c r="F49" s="26">
        <v>42</v>
      </c>
      <c r="G49" s="26">
        <v>29.5</v>
      </c>
      <c r="H49" s="26">
        <v>0</v>
      </c>
      <c r="I49" s="26">
        <f t="shared" si="3"/>
        <v>12.5</v>
      </c>
      <c r="J49" s="26">
        <v>46.9</v>
      </c>
      <c r="K49" s="26">
        <v>27.35</v>
      </c>
      <c r="L49" s="26">
        <v>0.92700000000000005</v>
      </c>
      <c r="M49" s="27">
        <v>3081.99</v>
      </c>
      <c r="N49" s="26">
        <v>84.29</v>
      </c>
    </row>
    <row r="50" spans="2:15" s="16" customFormat="1" x14ac:dyDescent="0.25">
      <c r="B50" s="114" t="s">
        <v>87</v>
      </c>
      <c r="C50" s="28">
        <v>0</v>
      </c>
      <c r="D50" s="28">
        <v>0</v>
      </c>
      <c r="E50" s="28">
        <v>15</v>
      </c>
      <c r="F50" s="28">
        <v>15</v>
      </c>
      <c r="G50" s="28">
        <v>0</v>
      </c>
      <c r="H50" s="28">
        <v>0</v>
      </c>
      <c r="I50" s="15">
        <f t="shared" si="3"/>
        <v>15</v>
      </c>
      <c r="J50" s="28">
        <v>70.5</v>
      </c>
      <c r="K50" s="28">
        <v>0</v>
      </c>
      <c r="L50" s="28">
        <v>0</v>
      </c>
      <c r="M50" s="28">
        <v>0</v>
      </c>
      <c r="N50" s="28">
        <v>0</v>
      </c>
    </row>
    <row r="51" spans="2:15" x14ac:dyDescent="0.25">
      <c r="B51" s="113" t="s">
        <v>88</v>
      </c>
      <c r="C51" s="26">
        <v>0</v>
      </c>
      <c r="D51" s="26">
        <v>6.35</v>
      </c>
      <c r="E51" s="26">
        <v>488</v>
      </c>
      <c r="F51" s="26">
        <v>494.35</v>
      </c>
      <c r="G51" s="26">
        <v>488</v>
      </c>
      <c r="H51" s="26">
        <v>0</v>
      </c>
      <c r="I51" s="26">
        <f t="shared" si="3"/>
        <v>0</v>
      </c>
      <c r="J51" s="27">
        <v>1915.78</v>
      </c>
      <c r="K51" s="27">
        <v>1835.2</v>
      </c>
      <c r="L51" s="26">
        <v>3.7610000000000001</v>
      </c>
      <c r="M51" s="27">
        <v>20977.75</v>
      </c>
      <c r="N51" s="27">
        <v>38498.36</v>
      </c>
    </row>
    <row r="52" spans="2:15" s="16" customFormat="1" ht="22.5" x14ac:dyDescent="0.25">
      <c r="B52" s="114" t="s">
        <v>103</v>
      </c>
      <c r="C52" s="28">
        <v>0</v>
      </c>
      <c r="D52" s="28">
        <v>4</v>
      </c>
      <c r="E52" s="28">
        <v>21</v>
      </c>
      <c r="F52" s="28">
        <v>25</v>
      </c>
      <c r="G52" s="28">
        <v>0</v>
      </c>
      <c r="H52" s="28">
        <v>0</v>
      </c>
      <c r="I52" s="15">
        <f t="shared" si="3"/>
        <v>21</v>
      </c>
      <c r="J52" s="28">
        <v>347</v>
      </c>
      <c r="K52" s="28">
        <v>0</v>
      </c>
      <c r="L52" s="28">
        <v>0</v>
      </c>
      <c r="M52" s="28">
        <v>0</v>
      </c>
      <c r="N52" s="28">
        <v>0</v>
      </c>
    </row>
    <row r="53" spans="2:15" x14ac:dyDescent="0.25">
      <c r="B53" s="113" t="s">
        <v>89</v>
      </c>
      <c r="C53" s="26">
        <v>0</v>
      </c>
      <c r="D53" s="26">
        <v>3</v>
      </c>
      <c r="E53" s="27">
        <v>2206</v>
      </c>
      <c r="F53" s="27">
        <v>2209</v>
      </c>
      <c r="G53" s="26">
        <v>20.92</v>
      </c>
      <c r="H53" s="26">
        <v>0</v>
      </c>
      <c r="I53" s="26">
        <f t="shared" si="3"/>
        <v>2185.08</v>
      </c>
      <c r="J53" s="27">
        <v>20542.7</v>
      </c>
      <c r="K53" s="26">
        <v>149.94999999999999</v>
      </c>
      <c r="L53" s="26">
        <v>7.1680000000000001</v>
      </c>
      <c r="M53" s="26">
        <v>660.12</v>
      </c>
      <c r="N53" s="26">
        <v>98.98</v>
      </c>
    </row>
    <row r="54" spans="2:15" s="16" customFormat="1" x14ac:dyDescent="0.25">
      <c r="B54" s="114" t="s">
        <v>104</v>
      </c>
      <c r="C54" s="28">
        <v>0</v>
      </c>
      <c r="D54" s="28">
        <v>0</v>
      </c>
      <c r="E54" s="28">
        <v>125</v>
      </c>
      <c r="F54" s="28">
        <v>125</v>
      </c>
      <c r="G54" s="28">
        <v>77.5</v>
      </c>
      <c r="H54" s="28">
        <v>0</v>
      </c>
      <c r="I54" s="15">
        <f t="shared" si="3"/>
        <v>47.5</v>
      </c>
      <c r="J54" s="29">
        <v>1150</v>
      </c>
      <c r="K54" s="28">
        <v>465</v>
      </c>
      <c r="L54" s="28">
        <v>6</v>
      </c>
      <c r="M54" s="29">
        <v>1095.83</v>
      </c>
      <c r="N54" s="28">
        <v>509.56</v>
      </c>
    </row>
    <row r="55" spans="2:15" x14ac:dyDescent="0.25">
      <c r="B55" s="113" t="s">
        <v>92</v>
      </c>
      <c r="C55" s="26">
        <v>0</v>
      </c>
      <c r="D55" s="26">
        <v>21.5</v>
      </c>
      <c r="E55" s="27">
        <v>24646</v>
      </c>
      <c r="F55" s="27">
        <v>24667.5</v>
      </c>
      <c r="G55" s="27">
        <v>8713.4699999999993</v>
      </c>
      <c r="H55" s="26">
        <v>0</v>
      </c>
      <c r="I55" s="26">
        <f t="shared" si="3"/>
        <v>15932.53</v>
      </c>
      <c r="J55" s="27">
        <v>210224.31</v>
      </c>
      <c r="K55" s="27">
        <v>67976.990000000005</v>
      </c>
      <c r="L55" s="26">
        <v>7.8010000000000002</v>
      </c>
      <c r="M55" s="26">
        <v>857.73</v>
      </c>
      <c r="N55" s="27">
        <v>58305.79</v>
      </c>
    </row>
    <row r="56" spans="2:15" s="16" customFormat="1" x14ac:dyDescent="0.25">
      <c r="B56" s="114" t="s">
        <v>93</v>
      </c>
      <c r="C56" s="28">
        <v>0.5</v>
      </c>
      <c r="D56" s="28">
        <v>0</v>
      </c>
      <c r="E56" s="28">
        <v>235.5</v>
      </c>
      <c r="F56" s="28">
        <v>236</v>
      </c>
      <c r="G56" s="28">
        <v>232</v>
      </c>
      <c r="H56" s="28">
        <v>0</v>
      </c>
      <c r="I56" s="15">
        <f t="shared" si="3"/>
        <v>3.5</v>
      </c>
      <c r="J56" s="29">
        <v>1187.95</v>
      </c>
      <c r="K56" s="28">
        <v>580.28</v>
      </c>
      <c r="L56" s="28">
        <v>2.5009999999999999</v>
      </c>
      <c r="M56" s="29">
        <v>2277.0100000000002</v>
      </c>
      <c r="N56" s="29">
        <v>1321.3</v>
      </c>
    </row>
    <row r="57" spans="2:15" x14ac:dyDescent="0.25">
      <c r="B57" s="113" t="s">
        <v>94</v>
      </c>
      <c r="C57" s="26">
        <v>0</v>
      </c>
      <c r="D57" s="26">
        <v>0</v>
      </c>
      <c r="E57" s="26">
        <v>11</v>
      </c>
      <c r="F57" s="26">
        <v>11</v>
      </c>
      <c r="G57" s="26">
        <v>0</v>
      </c>
      <c r="H57" s="26">
        <v>0</v>
      </c>
      <c r="I57" s="26">
        <f t="shared" si="3"/>
        <v>11</v>
      </c>
      <c r="J57" s="26">
        <v>13.2</v>
      </c>
      <c r="K57" s="26">
        <v>0</v>
      </c>
      <c r="L57" s="26">
        <v>0</v>
      </c>
      <c r="M57" s="26">
        <v>0</v>
      </c>
      <c r="N57" s="26">
        <v>0</v>
      </c>
    </row>
    <row r="58" spans="2:15" s="16" customFormat="1" ht="22.5" x14ac:dyDescent="0.25">
      <c r="B58" s="114" t="s">
        <v>105</v>
      </c>
      <c r="C58" s="28">
        <v>0</v>
      </c>
      <c r="D58" s="28">
        <v>0</v>
      </c>
      <c r="E58" s="28">
        <v>740</v>
      </c>
      <c r="F58" s="28">
        <v>740</v>
      </c>
      <c r="G58" s="28">
        <v>516</v>
      </c>
      <c r="H58" s="28">
        <v>0</v>
      </c>
      <c r="I58" s="15">
        <f t="shared" si="3"/>
        <v>224</v>
      </c>
      <c r="J58" s="29">
        <v>587920</v>
      </c>
      <c r="K58" s="29">
        <v>287872</v>
      </c>
      <c r="L58" s="28">
        <v>557.89099999999996</v>
      </c>
      <c r="M58" s="28">
        <v>11.62</v>
      </c>
      <c r="N58" s="29">
        <v>3344.48</v>
      </c>
    </row>
    <row r="59" spans="2:15" x14ac:dyDescent="0.25">
      <c r="B59" s="113" t="s">
        <v>96</v>
      </c>
      <c r="C59" s="26">
        <v>0</v>
      </c>
      <c r="D59" s="26">
        <v>0</v>
      </c>
      <c r="E59" s="26">
        <v>78</v>
      </c>
      <c r="F59" s="26">
        <v>78</v>
      </c>
      <c r="G59" s="26">
        <v>68</v>
      </c>
      <c r="H59" s="26">
        <v>0</v>
      </c>
      <c r="I59" s="26">
        <f t="shared" si="3"/>
        <v>10</v>
      </c>
      <c r="J59" s="27">
        <v>1860.8</v>
      </c>
      <c r="K59" s="27">
        <v>1202</v>
      </c>
      <c r="L59" s="26">
        <v>17.675999999999998</v>
      </c>
      <c r="M59" s="27">
        <v>4690.5200000000004</v>
      </c>
      <c r="N59" s="27">
        <v>5638</v>
      </c>
    </row>
    <row r="60" spans="2:15" s="16" customFormat="1" ht="15.75" customHeight="1" x14ac:dyDescent="0.25">
      <c r="B60" s="114" t="s">
        <v>97</v>
      </c>
      <c r="C60" s="28">
        <v>0</v>
      </c>
      <c r="D60" s="28">
        <v>0</v>
      </c>
      <c r="E60" s="29">
        <v>112677.5</v>
      </c>
      <c r="F60" s="29">
        <v>112677.5</v>
      </c>
      <c r="G60" s="29">
        <v>23467</v>
      </c>
      <c r="H60" s="28">
        <v>0</v>
      </c>
      <c r="I60" s="15">
        <f t="shared" si="3"/>
        <v>89210.5</v>
      </c>
      <c r="J60" s="29">
        <v>1396918.71</v>
      </c>
      <c r="K60" s="29">
        <v>301119.68</v>
      </c>
      <c r="L60" s="28">
        <v>12.832000000000001</v>
      </c>
      <c r="M60" s="28">
        <v>722.39</v>
      </c>
      <c r="N60" s="29">
        <v>217526.19</v>
      </c>
    </row>
    <row r="61" spans="2:15" x14ac:dyDescent="0.25">
      <c r="B61" s="113" t="s">
        <v>106</v>
      </c>
      <c r="C61" s="26">
        <v>102</v>
      </c>
      <c r="D61" s="26">
        <v>0</v>
      </c>
      <c r="E61" s="27">
        <v>1119</v>
      </c>
      <c r="F61" s="27">
        <v>1221</v>
      </c>
      <c r="G61" s="26">
        <v>42.62</v>
      </c>
      <c r="H61" s="26">
        <v>0</v>
      </c>
      <c r="I61" s="26">
        <f t="shared" si="3"/>
        <v>1076.3800000000001</v>
      </c>
      <c r="J61" s="27">
        <v>55854.5</v>
      </c>
      <c r="K61" s="27">
        <v>1831.68</v>
      </c>
      <c r="L61" s="26">
        <v>42.976999999999997</v>
      </c>
      <c r="M61" s="26">
        <v>625.46</v>
      </c>
      <c r="N61" s="27">
        <v>1145.6500000000001</v>
      </c>
    </row>
    <row r="62" spans="2:15" s="16" customFormat="1" x14ac:dyDescent="0.25">
      <c r="B62" s="114" t="s">
        <v>107</v>
      </c>
      <c r="C62" s="28">
        <v>0</v>
      </c>
      <c r="D62" s="28">
        <v>0</v>
      </c>
      <c r="E62" s="28">
        <v>8</v>
      </c>
      <c r="F62" s="28">
        <v>8</v>
      </c>
      <c r="G62" s="28">
        <v>0.5</v>
      </c>
      <c r="H62" s="28">
        <v>0</v>
      </c>
      <c r="I62" s="15">
        <f t="shared" si="3"/>
        <v>7.5</v>
      </c>
      <c r="J62" s="28">
        <v>64.8</v>
      </c>
      <c r="K62" s="28">
        <v>3.9</v>
      </c>
      <c r="L62" s="28">
        <v>7.8</v>
      </c>
      <c r="M62" s="28">
        <v>980</v>
      </c>
      <c r="N62" s="28">
        <v>3.82</v>
      </c>
    </row>
    <row r="63" spans="2:15" x14ac:dyDescent="0.25">
      <c r="B63" s="113" t="s">
        <v>100</v>
      </c>
      <c r="C63" s="26">
        <v>108</v>
      </c>
      <c r="D63" s="27">
        <v>1100</v>
      </c>
      <c r="E63" s="27">
        <v>1795</v>
      </c>
      <c r="F63" s="27">
        <v>3003</v>
      </c>
      <c r="G63" s="26">
        <v>238.5</v>
      </c>
      <c r="H63" s="26">
        <v>0</v>
      </c>
      <c r="I63" s="26">
        <f t="shared" si="3"/>
        <v>1556.5</v>
      </c>
      <c r="J63" s="27">
        <v>14861.95</v>
      </c>
      <c r="K63" s="27">
        <v>1933.48</v>
      </c>
      <c r="L63" s="26">
        <v>8.1069999999999993</v>
      </c>
      <c r="M63" s="27">
        <v>4133.03</v>
      </c>
      <c r="N63" s="27">
        <v>7991.12</v>
      </c>
      <c r="O63" s="16"/>
    </row>
    <row r="64" spans="2:15" s="16" customFormat="1" x14ac:dyDescent="0.25">
      <c r="B64" s="114" t="s">
        <v>108</v>
      </c>
      <c r="C64" s="28">
        <v>0</v>
      </c>
      <c r="D64" s="28">
        <v>0</v>
      </c>
      <c r="E64" s="28">
        <v>25</v>
      </c>
      <c r="F64" s="28">
        <v>25</v>
      </c>
      <c r="G64" s="28">
        <v>0</v>
      </c>
      <c r="H64" s="28">
        <v>0</v>
      </c>
      <c r="I64" s="15">
        <f t="shared" si="3"/>
        <v>25</v>
      </c>
      <c r="J64" s="28">
        <v>8.75</v>
      </c>
      <c r="K64" s="28">
        <v>0</v>
      </c>
      <c r="L64" s="28">
        <v>0</v>
      </c>
      <c r="M64" s="28">
        <v>0</v>
      </c>
      <c r="N64" s="28">
        <v>0</v>
      </c>
    </row>
    <row r="65" spans="2:14" x14ac:dyDescent="0.25">
      <c r="B65" s="113" t="s">
        <v>109</v>
      </c>
      <c r="C65" s="26">
        <v>0</v>
      </c>
      <c r="D65" s="26">
        <v>1</v>
      </c>
      <c r="E65" s="27">
        <v>1735</v>
      </c>
      <c r="F65" s="27">
        <v>1736</v>
      </c>
      <c r="G65" s="26">
        <v>0</v>
      </c>
      <c r="H65" s="26">
        <v>0</v>
      </c>
      <c r="I65" s="26">
        <f t="shared" si="3"/>
        <v>1735</v>
      </c>
      <c r="J65" s="27">
        <v>40211.15</v>
      </c>
      <c r="K65" s="26">
        <v>0</v>
      </c>
      <c r="L65" s="26">
        <v>0</v>
      </c>
      <c r="M65" s="26">
        <v>0</v>
      </c>
      <c r="N65" s="26">
        <v>0</v>
      </c>
    </row>
    <row r="66" spans="2:14" s="16" customFormat="1" x14ac:dyDescent="0.25">
      <c r="B66" s="87" t="s">
        <v>53</v>
      </c>
      <c r="C66" s="89">
        <v>225</v>
      </c>
      <c r="D66" s="88">
        <v>1135.8499999999999</v>
      </c>
      <c r="E66" s="88">
        <v>155557</v>
      </c>
      <c r="F66" s="88">
        <v>156917.85</v>
      </c>
      <c r="G66" s="88">
        <v>39905.81</v>
      </c>
      <c r="H66" s="89">
        <v>0</v>
      </c>
      <c r="I66" s="97">
        <f>SUM(I47:I65)</f>
        <v>115651.19</v>
      </c>
      <c r="J66" s="88">
        <f>SUM(J47:J65)</f>
        <v>2566370.25</v>
      </c>
      <c r="K66" s="88">
        <f t="shared" ref="K66" si="4">SUM(K47:K65)</f>
        <v>795226.94000000018</v>
      </c>
      <c r="L66" s="89">
        <v>0</v>
      </c>
      <c r="M66" s="89">
        <v>0</v>
      </c>
      <c r="N66" s="88">
        <v>393730.47</v>
      </c>
    </row>
    <row r="67" spans="2:14" x14ac:dyDescent="0.25">
      <c r="B67" s="193"/>
      <c r="C67" s="193"/>
      <c r="D67" s="193"/>
      <c r="E67" s="193"/>
      <c r="F67" s="193"/>
      <c r="G67" s="193"/>
      <c r="H67" s="193"/>
      <c r="I67" s="193"/>
      <c r="J67" s="95"/>
      <c r="K67" s="95"/>
      <c r="L67" s="95"/>
      <c r="M67" s="95"/>
    </row>
    <row r="68" spans="2:14" x14ac:dyDescent="0.25">
      <c r="B68" s="84" t="s">
        <v>135</v>
      </c>
      <c r="C68" s="1"/>
      <c r="D68" s="1"/>
      <c r="E68" s="1"/>
      <c r="F68" s="1"/>
      <c r="G68" s="1"/>
      <c r="H68" s="1"/>
      <c r="I68" s="1"/>
      <c r="J68" s="95"/>
      <c r="K68" s="95"/>
      <c r="L68" s="95"/>
      <c r="M68" s="95"/>
    </row>
  </sheetData>
  <mergeCells count="9">
    <mergeCell ref="B19:M19"/>
    <mergeCell ref="B45:M45"/>
    <mergeCell ref="B67:I67"/>
    <mergeCell ref="B1:M1"/>
    <mergeCell ref="B2:N2"/>
    <mergeCell ref="B3:N3"/>
    <mergeCell ref="B4:N4"/>
    <mergeCell ref="B5:C5"/>
    <mergeCell ref="B10:N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J13" sqref="J13"/>
    </sheetView>
  </sheetViews>
  <sheetFormatPr baseColWidth="10" defaultRowHeight="15" x14ac:dyDescent="0.25"/>
  <cols>
    <col min="1" max="1" width="4.140625" style="3" customWidth="1"/>
    <col min="2" max="16384" width="11.42578125" style="3"/>
  </cols>
  <sheetData>
    <row r="1" spans="2:13" ht="15.75" thickBot="1" x14ac:dyDescent="0.3"/>
    <row r="2" spans="2:13" ht="15.75" x14ac:dyDescent="0.25">
      <c r="B2" s="194" t="s">
        <v>57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/>
    </row>
    <row r="3" spans="2:13" x14ac:dyDescent="0.25">
      <c r="B3" s="218" t="s">
        <v>58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20"/>
    </row>
    <row r="4" spans="2:13" x14ac:dyDescent="0.25">
      <c r="B4" s="221" t="s">
        <v>145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3"/>
    </row>
    <row r="5" spans="2:13" ht="15.75" thickBot="1" x14ac:dyDescent="0.3">
      <c r="B5" s="224" t="s">
        <v>60</v>
      </c>
      <c r="C5" s="225"/>
      <c r="D5" s="30"/>
      <c r="E5" s="39"/>
      <c r="F5" s="32"/>
      <c r="G5" s="33"/>
      <c r="H5" s="33"/>
      <c r="I5" s="33"/>
      <c r="J5" s="33"/>
      <c r="K5" s="33"/>
      <c r="L5" s="107">
        <v>42552</v>
      </c>
      <c r="M5" s="128"/>
    </row>
    <row r="6" spans="2:13" ht="45" x14ac:dyDescent="0.25">
      <c r="B6" s="129" t="s">
        <v>74</v>
      </c>
      <c r="C6" s="130" t="s">
        <v>188</v>
      </c>
      <c r="D6" s="130" t="s">
        <v>189</v>
      </c>
      <c r="E6" s="130" t="s">
        <v>186</v>
      </c>
      <c r="F6" s="130" t="s">
        <v>3</v>
      </c>
      <c r="G6" s="130" t="s">
        <v>75</v>
      </c>
      <c r="H6" s="130" t="s">
        <v>146</v>
      </c>
      <c r="I6" s="130" t="s">
        <v>147</v>
      </c>
      <c r="J6" s="130" t="s">
        <v>148</v>
      </c>
      <c r="K6" s="130" t="s">
        <v>149</v>
      </c>
      <c r="L6" s="130" t="s">
        <v>4</v>
      </c>
      <c r="M6" s="131" t="s">
        <v>5</v>
      </c>
    </row>
    <row r="7" spans="2:13" ht="15.75" thickBot="1" x14ac:dyDescent="0.3">
      <c r="B7" s="118" t="s">
        <v>70</v>
      </c>
      <c r="C7" s="132">
        <f t="shared" ref="C7:M7" si="0">C49+C66</f>
        <v>0</v>
      </c>
      <c r="D7" s="133">
        <f t="shared" si="0"/>
        <v>0</v>
      </c>
      <c r="E7" s="132">
        <f t="shared" si="0"/>
        <v>0</v>
      </c>
      <c r="F7" s="132">
        <f t="shared" si="0"/>
        <v>0</v>
      </c>
      <c r="G7" s="132">
        <f t="shared" si="0"/>
        <v>0</v>
      </c>
      <c r="H7" s="133">
        <f t="shared" si="0"/>
        <v>0</v>
      </c>
      <c r="I7" s="133">
        <f t="shared" si="0"/>
        <v>0</v>
      </c>
      <c r="J7" s="133">
        <f t="shared" si="0"/>
        <v>0</v>
      </c>
      <c r="K7" s="133">
        <f t="shared" si="0"/>
        <v>0</v>
      </c>
      <c r="L7" s="133">
        <f t="shared" si="0"/>
        <v>0</v>
      </c>
      <c r="M7" s="134">
        <f t="shared" si="0"/>
        <v>0</v>
      </c>
    </row>
    <row r="9" spans="2:13" x14ac:dyDescent="0.25">
      <c r="B9" s="229" t="s">
        <v>150</v>
      </c>
      <c r="C9" s="229"/>
      <c r="D9" s="229"/>
      <c r="E9" s="229"/>
      <c r="F9" s="229"/>
      <c r="G9" s="229"/>
      <c r="H9" s="229"/>
      <c r="I9" s="229"/>
      <c r="J9" s="229"/>
      <c r="K9" s="229"/>
    </row>
    <row r="11" spans="2:13" x14ac:dyDescent="0.25">
      <c r="B11" s="84" t="s">
        <v>135</v>
      </c>
    </row>
  </sheetData>
  <mergeCells count="5">
    <mergeCell ref="B2:M2"/>
    <mergeCell ref="B3:M3"/>
    <mergeCell ref="B4:M4"/>
    <mergeCell ref="B5:C5"/>
    <mergeCell ref="B9:K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27"/>
  <sheetViews>
    <sheetView workbookViewId="0">
      <selection activeCell="L10" sqref="L10"/>
    </sheetView>
  </sheetViews>
  <sheetFormatPr baseColWidth="10" defaultRowHeight="15" x14ac:dyDescent="0.25"/>
  <cols>
    <col min="1" max="1" width="5.42578125" customWidth="1"/>
    <col min="6" max="6" width="16.42578125" customWidth="1"/>
  </cols>
  <sheetData>
    <row r="1" spans="2:6" ht="15.75" thickBot="1" x14ac:dyDescent="0.3"/>
    <row r="2" spans="2:6" ht="15.75" x14ac:dyDescent="0.25">
      <c r="B2" s="161" t="s">
        <v>180</v>
      </c>
      <c r="C2" s="136"/>
      <c r="D2" s="136"/>
      <c r="E2" s="136"/>
      <c r="F2" s="162"/>
    </row>
    <row r="3" spans="2:6" ht="15.75" thickBot="1" x14ac:dyDescent="0.3">
      <c r="B3" s="186" t="s">
        <v>184</v>
      </c>
      <c r="C3" s="39"/>
      <c r="D3" s="39"/>
      <c r="E3" s="39"/>
      <c r="F3" s="163">
        <v>42552</v>
      </c>
    </row>
    <row r="4" spans="2:6" ht="33.75" x14ac:dyDescent="0.25">
      <c r="B4" s="174" t="s">
        <v>161</v>
      </c>
      <c r="C4" s="175" t="s">
        <v>183</v>
      </c>
      <c r="D4" s="175" t="s">
        <v>162</v>
      </c>
      <c r="E4" s="175" t="s">
        <v>163</v>
      </c>
      <c r="F4" s="176" t="s">
        <v>164</v>
      </c>
    </row>
    <row r="5" spans="2:6" x14ac:dyDescent="0.25">
      <c r="B5" s="230" t="s">
        <v>165</v>
      </c>
      <c r="C5" s="231"/>
      <c r="D5" s="231"/>
      <c r="E5" s="231"/>
      <c r="F5" s="232"/>
    </row>
    <row r="6" spans="2:6" x14ac:dyDescent="0.25">
      <c r="B6" s="177" t="s">
        <v>166</v>
      </c>
      <c r="C6" s="29">
        <v>12623.395</v>
      </c>
      <c r="D6" s="29">
        <v>79391.494999999995</v>
      </c>
      <c r="E6" s="29">
        <v>472941.83</v>
      </c>
      <c r="F6" s="164">
        <v>0</v>
      </c>
    </row>
    <row r="7" spans="2:6" x14ac:dyDescent="0.25">
      <c r="B7" s="178" t="s">
        <v>167</v>
      </c>
      <c r="C7" s="26">
        <v>315.45</v>
      </c>
      <c r="D7" s="27">
        <v>2004.01</v>
      </c>
      <c r="E7" s="27">
        <v>12804.56</v>
      </c>
      <c r="F7" s="167">
        <v>0</v>
      </c>
    </row>
    <row r="8" spans="2:6" x14ac:dyDescent="0.25">
      <c r="B8" s="179" t="s">
        <v>53</v>
      </c>
      <c r="C8" s="180">
        <v>12938.844999999999</v>
      </c>
      <c r="D8" s="180">
        <v>81395.505000000005</v>
      </c>
      <c r="E8" s="180">
        <v>485746.39</v>
      </c>
      <c r="F8" s="181">
        <v>0</v>
      </c>
    </row>
    <row r="9" spans="2:6" x14ac:dyDescent="0.25">
      <c r="B9" s="230" t="s">
        <v>168</v>
      </c>
      <c r="C9" s="231"/>
      <c r="D9" s="231"/>
      <c r="E9" s="231"/>
      <c r="F9" s="232"/>
    </row>
    <row r="10" spans="2:6" x14ac:dyDescent="0.25">
      <c r="B10" s="177" t="s">
        <v>166</v>
      </c>
      <c r="C10" s="29">
        <v>9208.1810000000005</v>
      </c>
      <c r="D10" s="29">
        <v>59957.245999999999</v>
      </c>
      <c r="E10" s="28">
        <v>0</v>
      </c>
      <c r="F10" s="165">
        <v>4222902.0860000001</v>
      </c>
    </row>
    <row r="11" spans="2:6" x14ac:dyDescent="0.25">
      <c r="B11" s="178" t="s">
        <v>169</v>
      </c>
      <c r="C11" s="26">
        <v>502.988</v>
      </c>
      <c r="D11" s="27">
        <v>3346.78</v>
      </c>
      <c r="E11" s="26">
        <v>0</v>
      </c>
      <c r="F11" s="166">
        <v>155732.644</v>
      </c>
    </row>
    <row r="12" spans="2:6" x14ac:dyDescent="0.25">
      <c r="B12" s="177" t="s">
        <v>170</v>
      </c>
      <c r="C12" s="28">
        <v>199.941</v>
      </c>
      <c r="D12" s="29">
        <v>1168.7550000000001</v>
      </c>
      <c r="E12" s="28">
        <v>0</v>
      </c>
      <c r="F12" s="165">
        <v>94856.320000000007</v>
      </c>
    </row>
    <row r="13" spans="2:6" x14ac:dyDescent="0.25">
      <c r="B13" s="178" t="s">
        <v>167</v>
      </c>
      <c r="C13" s="26">
        <v>263.851</v>
      </c>
      <c r="D13" s="27">
        <v>1876.3889999999999</v>
      </c>
      <c r="E13" s="26">
        <v>0</v>
      </c>
      <c r="F13" s="166">
        <v>140536.51999999999</v>
      </c>
    </row>
    <row r="14" spans="2:6" x14ac:dyDescent="0.25">
      <c r="B14" s="177" t="s">
        <v>171</v>
      </c>
      <c r="C14" s="29">
        <v>7394.6639999999998</v>
      </c>
      <c r="D14" s="29">
        <v>48120.256999999998</v>
      </c>
      <c r="E14" s="28">
        <v>0</v>
      </c>
      <c r="F14" s="165">
        <v>1503496.0759999999</v>
      </c>
    </row>
    <row r="15" spans="2:6" x14ac:dyDescent="0.25">
      <c r="B15" s="178" t="s">
        <v>172</v>
      </c>
      <c r="C15" s="26">
        <v>5.8259999999999996</v>
      </c>
      <c r="D15" s="26">
        <v>40.520000000000003</v>
      </c>
      <c r="E15" s="26">
        <v>0</v>
      </c>
      <c r="F15" s="166">
        <v>1613.623</v>
      </c>
    </row>
    <row r="16" spans="2:6" x14ac:dyDescent="0.25">
      <c r="B16" s="177" t="s">
        <v>173</v>
      </c>
      <c r="C16" s="28">
        <v>0.19600000000000001</v>
      </c>
      <c r="D16" s="28">
        <v>1.2090000000000001</v>
      </c>
      <c r="E16" s="28">
        <v>0</v>
      </c>
      <c r="F16" s="164">
        <v>44.183</v>
      </c>
    </row>
    <row r="17" spans="2:6" x14ac:dyDescent="0.25">
      <c r="B17" s="179" t="s">
        <v>53</v>
      </c>
      <c r="C17" s="180">
        <v>17575.647000000001</v>
      </c>
      <c r="D17" s="180">
        <v>114511.156</v>
      </c>
      <c r="E17" s="182">
        <v>0</v>
      </c>
      <c r="F17" s="183">
        <v>6119181.4519999996</v>
      </c>
    </row>
    <row r="18" spans="2:6" ht="15" customHeight="1" x14ac:dyDescent="0.25">
      <c r="B18" s="233" t="s">
        <v>174</v>
      </c>
      <c r="C18" s="234"/>
      <c r="D18" s="234"/>
      <c r="E18" s="234"/>
      <c r="F18" s="235"/>
    </row>
    <row r="19" spans="2:6" x14ac:dyDescent="0.25">
      <c r="B19" s="177" t="s">
        <v>175</v>
      </c>
      <c r="C19" s="28">
        <v>218.053</v>
      </c>
      <c r="D19" s="29">
        <v>1468.74</v>
      </c>
      <c r="E19" s="29">
        <v>33660.470999999998</v>
      </c>
      <c r="F19" s="164">
        <v>0</v>
      </c>
    </row>
    <row r="20" spans="2:6" x14ac:dyDescent="0.25">
      <c r="B20" s="178" t="s">
        <v>176</v>
      </c>
      <c r="C20" s="26">
        <v>0</v>
      </c>
      <c r="D20" s="26">
        <v>684.65200000000004</v>
      </c>
      <c r="E20" s="27">
        <v>30405.901999999998</v>
      </c>
      <c r="F20" s="167">
        <v>0</v>
      </c>
    </row>
    <row r="21" spans="2:6" x14ac:dyDescent="0.25">
      <c r="B21" s="177" t="s">
        <v>177</v>
      </c>
      <c r="C21" s="28">
        <v>0</v>
      </c>
      <c r="D21" s="28">
        <v>241.42599999999999</v>
      </c>
      <c r="E21" s="29">
        <v>21897.749</v>
      </c>
      <c r="F21" s="164">
        <v>0</v>
      </c>
    </row>
    <row r="22" spans="2:6" x14ac:dyDescent="0.25">
      <c r="B22" s="178" t="s">
        <v>178</v>
      </c>
      <c r="C22" s="26">
        <v>0</v>
      </c>
      <c r="D22" s="26">
        <v>112.762</v>
      </c>
      <c r="E22" s="27">
        <v>1447.5309999999999</v>
      </c>
      <c r="F22" s="167">
        <v>0</v>
      </c>
    </row>
    <row r="23" spans="2:6" x14ac:dyDescent="0.25">
      <c r="B23" s="179" t="s">
        <v>53</v>
      </c>
      <c r="C23" s="182">
        <v>0</v>
      </c>
      <c r="D23" s="182">
        <v>0</v>
      </c>
      <c r="E23" s="180">
        <f>SUM(E19:E22)</f>
        <v>87411.652999999991</v>
      </c>
      <c r="F23" s="181">
        <v>0</v>
      </c>
    </row>
    <row r="24" spans="2:6" x14ac:dyDescent="0.25">
      <c r="B24" s="168" t="s">
        <v>53</v>
      </c>
      <c r="C24" s="159">
        <v>0</v>
      </c>
      <c r="D24" s="159">
        <v>0</v>
      </c>
      <c r="E24" s="159">
        <v>0</v>
      </c>
      <c r="F24" s="169">
        <v>0</v>
      </c>
    </row>
    <row r="25" spans="2:6" ht="37.5" customHeight="1" thickBot="1" x14ac:dyDescent="0.3">
      <c r="B25" s="170"/>
      <c r="C25" s="171"/>
      <c r="D25" s="171"/>
      <c r="E25" s="184" t="s">
        <v>179</v>
      </c>
      <c r="F25" s="185">
        <f>E8+F17+E23</f>
        <v>6692339.4949999992</v>
      </c>
    </row>
    <row r="26" spans="2:6" ht="25.5" x14ac:dyDescent="0.25">
      <c r="B26" s="187" t="s">
        <v>182</v>
      </c>
      <c r="C26" s="173"/>
      <c r="D26" s="173"/>
      <c r="E26" s="188"/>
      <c r="F26" s="189"/>
    </row>
    <row r="27" spans="2:6" x14ac:dyDescent="0.25">
      <c r="B27" s="84" t="s">
        <v>135</v>
      </c>
    </row>
  </sheetData>
  <mergeCells count="3">
    <mergeCell ref="B5:F5"/>
    <mergeCell ref="B9:F9"/>
    <mergeCell ref="B18:F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PV_Avance a Julio 2016</vt:lpstr>
      <vt:lpstr>PV Sup_Siniestrada a Julio 2016</vt:lpstr>
      <vt:lpstr>Perennes_Avance a Julio</vt:lpstr>
      <vt:lpstr>OI 2016 2017</vt:lpstr>
      <vt:lpstr>Avance Pecuario 2016</vt:lpstr>
      <vt:lpstr>Hoja2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user</cp:lastModifiedBy>
  <cp:revision/>
  <dcterms:created xsi:type="dcterms:W3CDTF">2016-08-01T17:05:46Z</dcterms:created>
  <dcterms:modified xsi:type="dcterms:W3CDTF">2016-09-27T18:00:01Z</dcterms:modified>
</cp:coreProperties>
</file>