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0" windowHeight="7635" tabRatio="857" firstSheet="1" activeTab="6"/>
  </bookViews>
  <sheets>
    <sheet name="Resumen JUN" sheetId="9" r:id="rId1"/>
    <sheet name="PV_AVANCE 2016 EstaTAL" sheetId="3" r:id="rId2"/>
    <sheet name="PV Sup Sembrada  Riego + Tem" sheetId="13" r:id="rId3"/>
    <sheet name="SINIESTROS PV 2016" sheetId="10" r:id="rId4"/>
    <sheet name="Perennes 2016 ESPECIALES" sheetId="15" r:id="rId5"/>
    <sheet name="OI 2016 2017" sheetId="16" r:id="rId6"/>
    <sheet name="AVANCE PECUARIO 2016" sheetId="14" r:id="rId7"/>
    <sheet name="Hoja1" sheetId="17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4" l="1"/>
  <c r="F25" i="14" s="1"/>
  <c r="G11" i="9" l="1"/>
  <c r="G10" i="9"/>
  <c r="M7" i="16"/>
  <c r="L7" i="16"/>
  <c r="K7" i="16"/>
  <c r="J7" i="16"/>
  <c r="I7" i="16"/>
  <c r="H7" i="16"/>
  <c r="G7" i="16"/>
  <c r="F7" i="16"/>
  <c r="E7" i="16"/>
  <c r="D7" i="16"/>
  <c r="C7" i="16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68" i="15"/>
  <c r="H50" i="15"/>
  <c r="H49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44" i="15"/>
  <c r="H23" i="15"/>
  <c r="J68" i="15"/>
  <c r="I68" i="15"/>
  <c r="N17" i="15"/>
  <c r="J17" i="15"/>
  <c r="I17" i="15"/>
  <c r="H17" i="15"/>
  <c r="H8" i="15"/>
  <c r="G17" i="15"/>
  <c r="F17" i="15"/>
  <c r="E17" i="15"/>
  <c r="E8" i="15"/>
  <c r="D17" i="15"/>
  <c r="C17" i="15"/>
  <c r="C8" i="15"/>
  <c r="N8" i="15"/>
  <c r="M8" i="15"/>
  <c r="L8" i="15"/>
  <c r="K8" i="15"/>
  <c r="J8" i="15"/>
  <c r="I8" i="15"/>
  <c r="G8" i="15"/>
  <c r="F8" i="15"/>
  <c r="D8" i="15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AQ45" i="13"/>
  <c r="AQ44" i="13"/>
  <c r="AQ43" i="13"/>
  <c r="AQ42" i="13"/>
  <c r="AQ41" i="13"/>
  <c r="AQ40" i="13"/>
  <c r="AQ39" i="13"/>
  <c r="AQ38" i="13"/>
  <c r="AQ37" i="13"/>
  <c r="AQ36" i="13"/>
  <c r="AQ35" i="13"/>
  <c r="AQ34" i="13"/>
  <c r="AQ33" i="13"/>
  <c r="AQ32" i="13"/>
  <c r="AQ31" i="13"/>
  <c r="AQ30" i="13"/>
  <c r="AQ29" i="13"/>
  <c r="AQ28" i="13"/>
  <c r="AQ27" i="13"/>
  <c r="AQ26" i="13"/>
  <c r="AQ25" i="13"/>
  <c r="AQ24" i="13"/>
  <c r="AQ23" i="13"/>
  <c r="AQ22" i="13"/>
  <c r="AQ21" i="13"/>
  <c r="AQ20" i="13"/>
  <c r="AQ19" i="13"/>
  <c r="AQ18" i="13"/>
  <c r="AQ17" i="13"/>
  <c r="AQ16" i="13"/>
  <c r="AQ15" i="13"/>
  <c r="AQ14" i="13"/>
  <c r="AQ13" i="13"/>
  <c r="AQ12" i="13"/>
  <c r="AQ11" i="13"/>
  <c r="AQ10" i="13"/>
  <c r="AQ9" i="13"/>
  <c r="C4" i="1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J8" i="10"/>
  <c r="J7" i="10"/>
  <c r="J6" i="10"/>
  <c r="J12" i="9"/>
  <c r="I12" i="9"/>
  <c r="H12" i="9"/>
  <c r="F12" i="9"/>
  <c r="E12" i="9"/>
  <c r="D12" i="9"/>
  <c r="G9" i="9"/>
  <c r="G12" i="9"/>
  <c r="M7" i="3"/>
  <c r="L7" i="3"/>
  <c r="K7" i="3"/>
  <c r="J7" i="3"/>
  <c r="I7" i="3"/>
  <c r="H7" i="3"/>
  <c r="G7" i="3"/>
  <c r="F7" i="3"/>
  <c r="E7" i="3"/>
  <c r="D7" i="3"/>
  <c r="C7" i="3"/>
</calcChain>
</file>

<file path=xl/sharedStrings.xml><?xml version="1.0" encoding="utf-8"?>
<sst xmlns="http://schemas.openxmlformats.org/spreadsheetml/2006/main" count="463" uniqueCount="251">
  <si>
    <t>San Luis Potosí</t>
  </si>
  <si>
    <t>Año agrícola</t>
  </si>
  <si>
    <t>Mes</t>
  </si>
  <si>
    <t>Cultivo</t>
  </si>
  <si>
    <t>Superficie sembrada o programada (ha)</t>
  </si>
  <si>
    <t>Superficie cosechada ó a cosechar (ha)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</si>
  <si>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</si>
  <si>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</si>
  <si>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</si>
  <si>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</si>
  <si>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</si>
  <si>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</si>
  <si>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</si>
  <si>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</si>
  <si>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</si>
  <si>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</si>
  <si>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</si>
  <si>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</si>
  <si>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</si>
  <si>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</si>
  <si>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</si>
  <si>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</si>
  <si>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</si>
  <si>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</si>
  <si>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</si>
  <si>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</si>
  <si>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</si>
  <si>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</si>
  <si>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</si>
  <si>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</si>
  <si>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</si>
  <si>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</si>
  <si>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</si>
  <si>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</si>
  <si>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</si>
  <si>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</si>
  <si>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</si>
  <si>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</si>
  <si>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</si>
  <si>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</si>
  <si>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</si>
  <si>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</si>
  <si>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</si>
  <si>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</si>
  <si>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</si>
  <si>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Tomate rojo (jitomate)</t>
  </si>
  <si>
    <t>Tomate verde</t>
  </si>
  <si>
    <t>Tomillo</t>
  </si>
  <si>
    <t>Zanahoria</t>
  </si>
  <si>
    <t>Total</t>
  </si>
  <si>
    <t>Amaranto</t>
  </si>
  <si>
    <t>Calabaza semilla o chihua</t>
  </si>
  <si>
    <t>Soya</t>
  </si>
  <si>
    <t>FUENTE: Delegación de la SAGARPA en el estado de San Luis Potosí</t>
  </si>
  <si>
    <t>SECRETARIA DE DESARROLLO AGROPECUARIO Y RECURSOS HIDRAULICOS</t>
  </si>
  <si>
    <t>SISTEMA NACIONAL DE INFORMACION PARA EL DESARROLLO RURAL SUSTENTABLE</t>
  </si>
  <si>
    <t>ESTADO: SAN LUIS POTOSI</t>
  </si>
  <si>
    <t>SUPERFICIE PROGRAMADA ASEMBRAR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</si>
  <si>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</si>
  <si>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</si>
  <si>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</si>
  <si>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</si>
  <si>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</si>
  <si>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</si>
  <si>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</si>
  <si>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</si>
  <si>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</si>
  <si>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</si>
  <si>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SUPERFICIE A COSECHAR (HA)</t>
  </si>
  <si>
    <t>Avena grano</t>
  </si>
  <si>
    <t>Flores</t>
  </si>
  <si>
    <t>Melón</t>
  </si>
  <si>
    <t>Trigo grano</t>
  </si>
  <si>
    <t>Zempoalxochitl</t>
  </si>
  <si>
    <t>Mijo</t>
  </si>
  <si>
    <t>Superficie siniestrada (ha)</t>
  </si>
  <si>
    <t>CONSOLIDADO CULTIVOS O.I. 2015 / 2016</t>
  </si>
  <si>
    <t>Superficie a Cosechar</t>
  </si>
  <si>
    <t>Superficie plantada nueva (ha)</t>
  </si>
  <si>
    <t>Superficie plantada en desarrollo (ha)</t>
  </si>
  <si>
    <t>Superficie plantada en producción (ha)</t>
  </si>
  <si>
    <t>Producción estimada (ton)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</si>
  <si>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</si>
  <si>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</si>
  <si>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</si>
  <si>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</si>
  <si>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</si>
  <si>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</si>
  <si>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</si>
  <si>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</si>
  <si>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</si>
  <si>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</si>
  <si>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</si>
  <si>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</si>
  <si>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</si>
  <si>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</si>
  <si>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</si>
  <si>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</si>
  <si>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</si>
  <si>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</si>
  <si>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</si>
  <si>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</si>
  <si>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</si>
  <si>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</si>
  <si>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</si>
  <si>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</si>
  <si>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</si>
  <si>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</si>
  <si>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</si>
  <si>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</si>
  <si>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</si>
  <si>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</si>
  <si>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</si>
  <si>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</si>
  <si>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</si>
  <si>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</si>
  <si>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</si>
  <si>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>Producción estimada (ton)
Marzo 2015</t>
  </si>
  <si>
    <t xml:space="preserve">                       SECRETARIA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</si>
  <si>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</si>
  <si>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</si>
  <si>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</si>
  <si>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</si>
  <si>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</si>
  <si>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</si>
  <si>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</si>
  <si>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</si>
  <si>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</si>
  <si>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2016</t>
  </si>
  <si>
    <t>*PERENNES 2016/ 2017</t>
  </si>
  <si>
    <t>Los datos reportados corresponden a cultivos Perennes año 2016. En cuanto a cultivos Perennes Especiales  (caña de azucar, café, alfalfa) 2016/2017, estos datos se iran considerando una vez que inicie este periodo.</t>
  </si>
  <si>
    <t>O.I. 2016 / 2017</t>
  </si>
  <si>
    <t xml:space="preserve">Una vez que inicie el ciclo correspondiente, se  iran considerando datos de avance. </t>
  </si>
  <si>
    <t>Resumen: Riego + Temporal (R+T)</t>
  </si>
  <si>
    <t>Fuente: Red Agropecuaria Web / SAGARPA/ SIAP</t>
  </si>
  <si>
    <t>* Perennes / Superficie plantada total (196,285), y superficie en producción (193,928 Ha.)</t>
  </si>
  <si>
    <t>SUPERFICIE PROGRAMADA A SEMBRAR (HA)</t>
  </si>
  <si>
    <t>SUPERFICIE SEMBRADA  (ha)</t>
  </si>
  <si>
    <t>AVANCE DE SIEMBRAS Y COSECHAS CICLO PV 2016  (AÑO AGRICOLA)</t>
  </si>
  <si>
    <t>CONSOLIDADO CULTIVOS P.V. 2016</t>
  </si>
  <si>
    <t>AVANCE DE SIEMBRAS Y COSECHAS CICLO PV 2016  (AÑO AGRICOLA) RIEGO</t>
  </si>
  <si>
    <t>AVANCE DE SIEMBRAS Y COSECHAS CICLO PV 2016  (AÑO AGRICOLA) TEMPORAL</t>
  </si>
  <si>
    <t>AVANCE DE SIEMBRAS Y COSECHAS PERENNES 2015 / 2016</t>
  </si>
  <si>
    <t>Municipio</t>
  </si>
  <si>
    <t>Moctezuma</t>
  </si>
  <si>
    <t>Soledad de Graciano Sánchez</t>
  </si>
  <si>
    <t>MODALIDAD RIEGO</t>
  </si>
  <si>
    <t xml:space="preserve">     MODALIDAD RIEGO</t>
  </si>
  <si>
    <t xml:space="preserve">                                           REPORTE DE SUPERFICIE SINIESTRADA CICLO PRIMAVERA VERANO 2016 </t>
  </si>
  <si>
    <t xml:space="preserve">                                                                           (MUNICIPIO, CULTIVO, SUPERFICIE / HA.)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</si>
  <si>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</si>
  <si>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</si>
  <si>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</si>
  <si>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</si>
  <si>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</si>
  <si>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</si>
  <si>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</si>
  <si>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</si>
  <si>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</si>
  <si>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</si>
  <si>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</si>
  <si>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</si>
  <si>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</si>
  <si>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</si>
  <si>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</si>
  <si>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</si>
  <si>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</si>
  <si>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</si>
  <si>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</si>
  <si>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</si>
  <si>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</si>
  <si>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</si>
  <si>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</si>
  <si>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</si>
  <si>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</si>
  <si>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</si>
  <si>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</si>
  <si>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</si>
  <si>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</si>
  <si>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</si>
  <si>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</si>
  <si>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Ramos</t>
  </si>
  <si>
    <t>Villa de Reyes</t>
  </si>
  <si>
    <t>Aquismón</t>
  </si>
  <si>
    <t>Axtla de Terrazas</t>
  </si>
  <si>
    <t>Ciudad Valles</t>
  </si>
  <si>
    <t>Coxcatlán</t>
  </si>
  <si>
    <t>Ebano</t>
  </si>
  <si>
    <t>El Naranjo</t>
  </si>
  <si>
    <t>Huehuetlán</t>
  </si>
  <si>
    <t>Matlapa</t>
  </si>
  <si>
    <t>San Antonio</t>
  </si>
  <si>
    <t>San Martín Chalchicuautla</t>
  </si>
  <si>
    <t>San Vicente Tancuayalab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</si>
  <si>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</si>
  <si>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</si>
  <si>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</si>
  <si>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</si>
  <si>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</si>
  <si>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</si>
  <si>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</si>
  <si>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</si>
  <si>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Villa de La Paz</t>
  </si>
  <si>
    <t>Xilitla</t>
  </si>
  <si>
    <t>Zaragoza</t>
  </si>
  <si>
    <t>FECHA : 01/07/2016 10:45:14</t>
  </si>
  <si>
    <t>REPORTE DE SUPERFICIE SEMBRADA / HA. A NIVEL MUNICIPAL,  CICLO PRIMAVERA VERANO 2016</t>
  </si>
  <si>
    <t>MODALIDAD TEMPORAL</t>
  </si>
  <si>
    <t>CICLO PRIMAVERA VERANO 2016</t>
  </si>
  <si>
    <t>* PERENNES CUTIVOS ESPECIALES 2016 / 2017</t>
  </si>
  <si>
    <t xml:space="preserve">*Nota: Una vez que inicie el ciclo correspondientes a este periodo, se  iran considerando datos de avance. </t>
  </si>
  <si>
    <t>AVANCE DE SIEMBRAS Y COSECHAS PERENNES RIEGO 2016</t>
  </si>
  <si>
    <t>AVANCE DE SIEMBRAS Y COSECHAS PERENNES TEMPORAL 2016</t>
  </si>
  <si>
    <r>
      <t xml:space="preserve">TOTAL  SUPERFICIE SEMBRADA R + T  </t>
    </r>
    <r>
      <rPr>
        <b/>
        <sz val="10"/>
        <color theme="1"/>
        <rFont val="Arial"/>
        <family val="2"/>
      </rPr>
      <t>(junio 2016)</t>
    </r>
  </si>
  <si>
    <t>*AVANCE DE SIEMBRAS Y COSECHAS CICLO O.I. 2016/2017</t>
  </si>
  <si>
    <t>Producción  programada (ton)</t>
  </si>
  <si>
    <t>Producción obtenida  (ton)</t>
  </si>
  <si>
    <t>Rendimiento programado (ton/ha)</t>
  </si>
  <si>
    <t>Rendimiento obtenido  (ton)</t>
  </si>
  <si>
    <t xml:space="preserve">*Nota: Una vez que inicien el ciclo correspondientes a este periodo, se  iran considerando datos de avance. </t>
  </si>
  <si>
    <t>REPORTE AL MES DE JUNIO 2016</t>
  </si>
  <si>
    <t>SUPERFICIE PROGRAMADA  (SIEMBRA / PLANTADA) (HA)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</si>
  <si>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</si>
  <si>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</si>
  <si>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</si>
  <si>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</si>
  <si>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</si>
  <si>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</si>
  <si>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</si>
  <si>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</si>
  <si>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</si>
  <si>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</si>
  <si>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</si>
  <si>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</si>
  <si>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</si>
  <si>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</si>
  <si>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</si>
  <si>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</si>
  <si>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</si>
  <si>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</si>
  <si>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</si>
  <si>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Para el ciclo P.V.  2016, la superficie  programada a sembrar es de   480,967 Ha., al mes de  junio se  reportan  91,633 Ha. sembradas, de las cuales 39,633 Ha.  corresponden a la modalidad de riego y 52,000 Ha de temporal.                  En relación a superfice cosechada corresponde a cultivos de Jitomate, Chiles,  calabacita y rabano (riego).  En cuanto a superficie siniestrada 260 Ha.,  corresponde a la modalidad de riego y en su mayoria al cultivo de chile (Moctezuma).</t>
  </si>
  <si>
    <t>Producción del Mes (ton)</t>
  </si>
  <si>
    <t>Datos preliminares</t>
  </si>
  <si>
    <t xml:space="preserve">                  AVANCE DE LA PRODUCCION PECUARIA 2016</t>
  </si>
  <si>
    <t>Esatado de San Luis Potosi</t>
  </si>
  <si>
    <t>Rendimiento  programado (ton/ha)</t>
  </si>
  <si>
    <t>Superficie  programada a sembrar (ha)</t>
  </si>
  <si>
    <t>Superficie sembrada  (ha)</t>
  </si>
  <si>
    <t>Superficie cosechada  (ha)</t>
  </si>
  <si>
    <t>SUPERFICIE SEMBRADA / PLANTADA 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</si>
</sst>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  <numFmt numFmtId="167" formatCode="#,##0.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name val="Arial"/>
      <family val="2"/>
    </font>
    <font>
      <b/>
      <sz val="8"/>
      <color rgb="FF333333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9"/>
      <name val="Trebuchet MS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right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right" vertical="top" wrapText="1"/>
    </xf>
    <xf numFmtId="0" fontId="0" fillId="5" borderId="2" xfId="0" applyFill="1" applyBorder="1"/>
    <xf numFmtId="0" fontId="0" fillId="6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2" xfId="0" applyFill="1" applyBorder="1"/>
    <xf numFmtId="0" fontId="0" fillId="0" borderId="0" xfId="0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0" fillId="0" borderId="7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1" applyFont="1" applyBorder="1" applyAlignment="1">
      <alignment horizontal="left" wrapText="1"/>
    </xf>
    <xf numFmtId="0" fontId="0" fillId="0" borderId="0" xfId="0" applyAlignmen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8" fillId="0" borderId="0" xfId="0" applyFont="1" applyBorder="1" applyAlignment="1"/>
    <xf numFmtId="0" fontId="0" fillId="0" borderId="9" xfId="0" applyBorder="1"/>
    <xf numFmtId="0" fontId="1" fillId="0" borderId="0" xfId="0" applyFont="1" applyBorder="1" applyAlignment="1"/>
    <xf numFmtId="0" fontId="17" fillId="0" borderId="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0" fillId="0" borderId="12" xfId="0" applyBorder="1"/>
    <xf numFmtId="0" fontId="0" fillId="0" borderId="0" xfId="0" applyAlignment="1">
      <alignment wrapText="1"/>
    </xf>
    <xf numFmtId="0" fontId="1" fillId="0" borderId="0" xfId="0" applyFont="1"/>
    <xf numFmtId="0" fontId="20" fillId="0" borderId="0" xfId="0" applyFont="1"/>
    <xf numFmtId="4" fontId="2" fillId="9" borderId="4" xfId="0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/>
    </xf>
    <xf numFmtId="17" fontId="2" fillId="0" borderId="9" xfId="1" applyNumberFormat="1" applyFont="1" applyBorder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2" fillId="4" borderId="19" xfId="1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left" vertical="top" wrapText="1"/>
    </xf>
    <xf numFmtId="0" fontId="6" fillId="5" borderId="19" xfId="0" applyFont="1" applyFill="1" applyBorder="1" applyAlignment="1">
      <alignment horizontal="right" vertical="top" wrapText="1"/>
    </xf>
    <xf numFmtId="0" fontId="23" fillId="0" borderId="17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4" fontId="6" fillId="5" borderId="19" xfId="0" applyNumberFormat="1" applyFont="1" applyFill="1" applyBorder="1" applyAlignment="1">
      <alignment horizontal="right" vertical="top" wrapText="1"/>
    </xf>
    <xf numFmtId="4" fontId="6" fillId="0" borderId="19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left" vertical="top" wrapText="1"/>
    </xf>
    <xf numFmtId="4" fontId="5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4" fontId="5" fillId="4" borderId="20" xfId="0" applyNumberFormat="1" applyFont="1" applyFill="1" applyBorder="1" applyAlignment="1">
      <alignment horizontal="right" vertical="top" wrapText="1"/>
    </xf>
    <xf numFmtId="0" fontId="0" fillId="0" borderId="19" xfId="0" applyFill="1" applyBorder="1"/>
    <xf numFmtId="0" fontId="5" fillId="4" borderId="20" xfId="0" applyFont="1" applyFill="1" applyBorder="1" applyAlignment="1">
      <alignment horizontal="right" vertical="top" wrapText="1"/>
    </xf>
    <xf numFmtId="0" fontId="24" fillId="10" borderId="14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left" vertical="top" wrapText="1"/>
    </xf>
    <xf numFmtId="0" fontId="28" fillId="5" borderId="2" xfId="0" applyFont="1" applyFill="1" applyBorder="1" applyAlignment="1">
      <alignment horizontal="right" vertical="top" wrapText="1"/>
    </xf>
    <xf numFmtId="0" fontId="29" fillId="5" borderId="19" xfId="0" applyFont="1" applyFill="1" applyBorder="1"/>
    <xf numFmtId="0" fontId="27" fillId="0" borderId="17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right" vertical="top" wrapText="1"/>
    </xf>
    <xf numFmtId="0" fontId="29" fillId="0" borderId="19" xfId="0" applyFont="1" applyFill="1" applyBorder="1"/>
    <xf numFmtId="0" fontId="30" fillId="10" borderId="3" xfId="0" applyFont="1" applyFill="1" applyBorder="1" applyAlignment="1">
      <alignment horizontal="left" vertical="top" wrapText="1"/>
    </xf>
    <xf numFmtId="0" fontId="30" fillId="10" borderId="4" xfId="0" applyFont="1" applyFill="1" applyBorder="1" applyAlignment="1">
      <alignment horizontal="right" vertical="top" wrapText="1"/>
    </xf>
    <xf numFmtId="0" fontId="21" fillId="10" borderId="4" xfId="0" applyFont="1" applyFill="1" applyBorder="1" applyAlignment="1">
      <alignment horizontal="right" vertical="top" wrapText="1"/>
    </xf>
    <xf numFmtId="0" fontId="26" fillId="10" borderId="20" xfId="0" applyFont="1" applyFill="1" applyBorder="1" applyAlignment="1">
      <alignment horizontal="right" vertical="top" wrapText="1"/>
    </xf>
    <xf numFmtId="0" fontId="1" fillId="0" borderId="24" xfId="0" applyFont="1" applyBorder="1"/>
    <xf numFmtId="0" fontId="0" fillId="0" borderId="25" xfId="0" applyBorder="1"/>
    <xf numFmtId="0" fontId="31" fillId="5" borderId="2" xfId="0" applyFont="1" applyFill="1" applyBorder="1" applyAlignment="1">
      <alignment horizontal="right" vertical="top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15" xfId="1" applyFont="1" applyFill="1" applyBorder="1" applyAlignment="1">
      <alignment horizontal="center" vertical="center" wrapText="1"/>
    </xf>
    <xf numFmtId="0" fontId="32" fillId="4" borderId="16" xfId="1" applyFont="1" applyFill="1" applyBorder="1" applyAlignment="1">
      <alignment horizontal="center" vertical="center" wrapText="1"/>
    </xf>
    <xf numFmtId="43" fontId="5" fillId="4" borderId="4" xfId="2" applyFont="1" applyFill="1" applyBorder="1" applyAlignment="1">
      <alignment horizontal="right" vertical="top" wrapText="1"/>
    </xf>
    <xf numFmtId="17" fontId="1" fillId="0" borderId="0" xfId="0" applyNumberFormat="1" applyFont="1"/>
    <xf numFmtId="4" fontId="33" fillId="1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right" vertical="top" wrapText="1"/>
    </xf>
    <xf numFmtId="0" fontId="23" fillId="3" borderId="17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right" vertical="top" wrapText="1"/>
    </xf>
    <xf numFmtId="0" fontId="13" fillId="11" borderId="3" xfId="0" applyFont="1" applyFill="1" applyBorder="1" applyAlignment="1">
      <alignment horizontal="left" vertical="top" wrapText="1"/>
    </xf>
    <xf numFmtId="0" fontId="13" fillId="11" borderId="4" xfId="0" applyFont="1" applyFill="1" applyBorder="1" applyAlignment="1">
      <alignment horizontal="right" vertical="top" wrapText="1"/>
    </xf>
    <xf numFmtId="4" fontId="13" fillId="11" borderId="4" xfId="0" applyNumberFormat="1" applyFont="1" applyFill="1" applyBorder="1" applyAlignment="1">
      <alignment horizontal="right" vertical="top" wrapText="1"/>
    </xf>
    <xf numFmtId="4" fontId="13" fillId="11" borderId="20" xfId="0" applyNumberFormat="1" applyFont="1" applyFill="1" applyBorder="1" applyAlignment="1">
      <alignment horizontal="right" vertical="top" wrapText="1"/>
    </xf>
    <xf numFmtId="0" fontId="13" fillId="11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right" vertical="top" wrapText="1"/>
    </xf>
    <xf numFmtId="0" fontId="6" fillId="3" borderId="27" xfId="0" applyFont="1" applyFill="1" applyBorder="1" applyAlignment="1">
      <alignment horizontal="right" vertical="top" wrapText="1"/>
    </xf>
    <xf numFmtId="0" fontId="13" fillId="11" borderId="28" xfId="0" applyFont="1" applyFill="1" applyBorder="1" applyAlignment="1">
      <alignment horizontal="right" vertical="top" wrapText="1"/>
    </xf>
    <xf numFmtId="0" fontId="13" fillId="11" borderId="2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right" vertical="top" wrapText="1"/>
    </xf>
    <xf numFmtId="0" fontId="6" fillId="3" borderId="18" xfId="0" applyFont="1" applyFill="1" applyBorder="1" applyAlignment="1">
      <alignment horizontal="right" vertical="top" wrapText="1"/>
    </xf>
    <xf numFmtId="0" fontId="13" fillId="11" borderId="30" xfId="0" applyFont="1" applyFill="1" applyBorder="1" applyAlignment="1">
      <alignment horizontal="right" vertical="top" wrapText="1"/>
    </xf>
    <xf numFmtId="0" fontId="22" fillId="7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right" vertical="top" wrapText="1"/>
    </xf>
    <xf numFmtId="0" fontId="6" fillId="3" borderId="22" xfId="0" applyFont="1" applyFill="1" applyBorder="1" applyAlignment="1">
      <alignment horizontal="right" vertical="top" wrapText="1"/>
    </xf>
    <xf numFmtId="4" fontId="6" fillId="2" borderId="22" xfId="0" applyNumberFormat="1" applyFont="1" applyFill="1" applyBorder="1" applyAlignment="1">
      <alignment horizontal="right" vertical="top" wrapText="1"/>
    </xf>
    <xf numFmtId="4" fontId="22" fillId="7" borderId="23" xfId="0" applyNumberFormat="1" applyFont="1" applyFill="1" applyBorder="1" applyAlignment="1">
      <alignment horizontal="right" vertical="top" wrapText="1"/>
    </xf>
    <xf numFmtId="0" fontId="13" fillId="11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right" vertical="top" wrapText="1"/>
    </xf>
    <xf numFmtId="0" fontId="6" fillId="3" borderId="32" xfId="0" applyFont="1" applyFill="1" applyBorder="1" applyAlignment="1">
      <alignment horizontal="right" vertical="top" wrapText="1"/>
    </xf>
    <xf numFmtId="0" fontId="13" fillId="11" borderId="33" xfId="0" applyFont="1" applyFill="1" applyBorder="1" applyAlignment="1">
      <alignment horizontal="right" vertical="top" wrapText="1"/>
    </xf>
    <xf numFmtId="4" fontId="6" fillId="3" borderId="22" xfId="0" applyNumberFormat="1" applyFont="1" applyFill="1" applyBorder="1" applyAlignment="1">
      <alignment horizontal="right" vertical="top" wrapText="1"/>
    </xf>
    <xf numFmtId="0" fontId="13" fillId="11" borderId="34" xfId="0" applyFont="1" applyFill="1" applyBorder="1" applyAlignment="1">
      <alignment horizontal="center" vertical="center" wrapText="1"/>
    </xf>
    <xf numFmtId="3" fontId="6" fillId="2" borderId="35" xfId="0" applyNumberFormat="1" applyFont="1" applyFill="1" applyBorder="1" applyAlignment="1">
      <alignment horizontal="right" vertical="top" wrapText="1"/>
    </xf>
    <xf numFmtId="3" fontId="6" fillId="3" borderId="35" xfId="0" applyNumberFormat="1" applyFont="1" applyFill="1" applyBorder="1" applyAlignment="1">
      <alignment horizontal="right" vertical="top" wrapText="1"/>
    </xf>
    <xf numFmtId="167" fontId="6" fillId="3" borderId="35" xfId="0" applyNumberFormat="1" applyFont="1" applyFill="1" applyBorder="1" applyAlignment="1">
      <alignment horizontal="right" vertical="top" wrapText="1"/>
    </xf>
    <xf numFmtId="4" fontId="13" fillId="11" borderId="36" xfId="0" applyNumberFormat="1" applyFont="1" applyFill="1" applyBorder="1" applyAlignment="1">
      <alignment horizontal="right" vertical="top" wrapText="1"/>
    </xf>
    <xf numFmtId="4" fontId="13" fillId="11" borderId="30" xfId="0" applyNumberFormat="1" applyFont="1" applyFill="1" applyBorder="1" applyAlignment="1">
      <alignment horizontal="right" vertical="top" wrapText="1"/>
    </xf>
    <xf numFmtId="0" fontId="15" fillId="6" borderId="0" xfId="0" applyFont="1" applyFill="1" applyBorder="1" applyAlignment="1">
      <alignment horizontal="left" vertical="center" wrapText="1"/>
    </xf>
    <xf numFmtId="4" fontId="33" fillId="6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7" fontId="2" fillId="0" borderId="7" xfId="1" applyNumberFormat="1" applyFont="1" applyBorder="1" applyAlignment="1">
      <alignment horizontal="center" wrapText="1"/>
    </xf>
    <xf numFmtId="0" fontId="0" fillId="0" borderId="9" xfId="0" applyFill="1" applyBorder="1"/>
    <xf numFmtId="0" fontId="12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/>
    </xf>
    <xf numFmtId="3" fontId="1" fillId="9" borderId="4" xfId="0" applyNumberFormat="1" applyFont="1" applyFill="1" applyBorder="1"/>
    <xf numFmtId="4" fontId="1" fillId="9" borderId="4" xfId="0" applyNumberFormat="1" applyFont="1" applyFill="1" applyBorder="1"/>
    <xf numFmtId="4" fontId="1" fillId="9" borderId="20" xfId="0" applyNumberFormat="1" applyFont="1" applyFill="1" applyBorder="1"/>
    <xf numFmtId="0" fontId="23" fillId="2" borderId="2" xfId="0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top" wrapText="1"/>
    </xf>
    <xf numFmtId="0" fontId="1" fillId="0" borderId="0" xfId="0" applyFont="1" applyFill="1"/>
    <xf numFmtId="0" fontId="23" fillId="8" borderId="2" xfId="0" applyFont="1" applyFill="1" applyBorder="1" applyAlignment="1">
      <alignment horizontal="left" vertical="top" wrapText="1"/>
    </xf>
    <xf numFmtId="0" fontId="23" fillId="8" borderId="2" xfId="0" applyFont="1" applyFill="1" applyBorder="1" applyAlignment="1">
      <alignment horizontal="right" vertical="top" wrapText="1"/>
    </xf>
    <xf numFmtId="4" fontId="23" fillId="8" borderId="2" xfId="0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lef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righ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 applyProtection="1">
      <alignment horizontal="center" wrapText="1"/>
    </xf>
    <xf numFmtId="4" fontId="0" fillId="0" borderId="6" xfId="0" applyNumberFormat="1" applyBorder="1"/>
    <xf numFmtId="0" fontId="2" fillId="0" borderId="8" xfId="1" applyFont="1" applyBorder="1" applyAlignment="1">
      <alignment wrapText="1"/>
    </xf>
    <xf numFmtId="17" fontId="0" fillId="0" borderId="0" xfId="0" applyNumberFormat="1" applyBorder="1" applyAlignment="1">
      <alignment vertical="center" wrapText="1"/>
    </xf>
    <xf numFmtId="4" fontId="6" fillId="2" borderId="19" xfId="0" applyNumberFormat="1" applyFont="1" applyFill="1" applyBorder="1" applyAlignment="1">
      <alignment horizontal="right" vertical="top" wrapText="1"/>
    </xf>
    <xf numFmtId="4" fontId="6" fillId="3" borderId="19" xfId="0" applyNumberFormat="1" applyFont="1" applyFill="1" applyBorder="1" applyAlignment="1">
      <alignment horizontal="right" vertical="top" wrapText="1"/>
    </xf>
    <xf numFmtId="0" fontId="13" fillId="6" borderId="0" xfId="0" applyFont="1" applyFill="1" applyBorder="1" applyAlignment="1">
      <alignment horizontal="center" vertical="center"/>
    </xf>
    <xf numFmtId="3" fontId="1" fillId="6" borderId="0" xfId="0" applyNumberFormat="1" applyFont="1" applyFill="1" applyBorder="1"/>
    <xf numFmtId="4" fontId="1" fillId="6" borderId="0" xfId="0" applyNumberFormat="1" applyFont="1" applyFill="1" applyBorder="1"/>
    <xf numFmtId="17" fontId="14" fillId="0" borderId="0" xfId="1" applyNumberFormat="1" applyFont="1" applyBorder="1" applyAlignment="1">
      <alignment horizontal="left" wrapText="1"/>
    </xf>
    <xf numFmtId="17" fontId="14" fillId="0" borderId="38" xfId="1" applyNumberFormat="1" applyFont="1" applyBorder="1" applyAlignment="1">
      <alignment horizontal="left" wrapText="1"/>
    </xf>
    <xf numFmtId="0" fontId="35" fillId="6" borderId="2" xfId="0" applyFont="1" applyFill="1" applyBorder="1" applyAlignment="1">
      <alignment horizontal="right" vertical="top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vertical="center"/>
    </xf>
    <xf numFmtId="3" fontId="2" fillId="9" borderId="4" xfId="0" applyNumberFormat="1" applyFont="1" applyFill="1" applyBorder="1" applyAlignment="1">
      <alignment horizontal="center" vertical="center" wrapText="1"/>
    </xf>
    <xf numFmtId="0" fontId="36" fillId="0" borderId="5" xfId="0" applyFont="1" applyBorder="1"/>
    <xf numFmtId="0" fontId="36" fillId="0" borderId="6" xfId="0" applyFont="1" applyBorder="1"/>
    <xf numFmtId="0" fontId="37" fillId="0" borderId="0" xfId="0" applyFont="1" applyBorder="1" applyAlignment="1"/>
    <xf numFmtId="0" fontId="36" fillId="0" borderId="0" xfId="0" applyFont="1" applyBorder="1"/>
    <xf numFmtId="0" fontId="36" fillId="0" borderId="9" xfId="0" applyFont="1" applyBorder="1"/>
    <xf numFmtId="0" fontId="38" fillId="0" borderId="0" xfId="0" applyFont="1" applyBorder="1" applyAlignment="1"/>
    <xf numFmtId="0" fontId="36" fillId="0" borderId="0" xfId="0" applyFont="1"/>
    <xf numFmtId="0" fontId="39" fillId="0" borderId="0" xfId="0" applyFont="1" applyBorder="1"/>
    <xf numFmtId="0" fontId="40" fillId="0" borderId="0" xfId="0" applyFont="1" applyBorder="1"/>
    <xf numFmtId="0" fontId="41" fillId="0" borderId="0" xfId="0" applyFont="1" applyBorder="1"/>
    <xf numFmtId="0" fontId="40" fillId="0" borderId="9" xfId="0" applyFont="1" applyBorder="1"/>
    <xf numFmtId="0" fontId="36" fillId="0" borderId="12" xfId="0" applyFont="1" applyBorder="1"/>
    <xf numFmtId="0" fontId="36" fillId="0" borderId="13" xfId="0" applyFont="1" applyBorder="1"/>
    <xf numFmtId="3" fontId="42" fillId="0" borderId="2" xfId="0" applyNumberFormat="1" applyFont="1" applyFill="1" applyBorder="1" applyAlignment="1">
      <alignment horizontal="center" wrapText="1"/>
    </xf>
    <xf numFmtId="3" fontId="42" fillId="0" borderId="2" xfId="0" applyNumberFormat="1" applyFont="1" applyFill="1" applyBorder="1" applyAlignment="1">
      <alignment horizontal="right" wrapText="1"/>
    </xf>
    <xf numFmtId="165" fontId="42" fillId="0" borderId="2" xfId="2" applyNumberFormat="1" applyFont="1" applyFill="1" applyBorder="1" applyAlignment="1">
      <alignment wrapText="1"/>
    </xf>
    <xf numFmtId="3" fontId="42" fillId="0" borderId="2" xfId="0" applyNumberFormat="1" applyFont="1" applyFill="1" applyBorder="1" applyAlignment="1">
      <alignment wrapText="1"/>
    </xf>
    <xf numFmtId="3" fontId="42" fillId="7" borderId="4" xfId="0" applyNumberFormat="1" applyFont="1" applyFill="1" applyBorder="1" applyAlignment="1">
      <alignment horizontal="center"/>
    </xf>
    <xf numFmtId="0" fontId="42" fillId="7" borderId="13" xfId="0" applyFont="1" applyFill="1" applyBorder="1" applyAlignment="1">
      <alignment horizontal="justify" wrapText="1"/>
    </xf>
    <xf numFmtId="0" fontId="43" fillId="8" borderId="19" xfId="0" applyFont="1" applyFill="1" applyBorder="1" applyAlignment="1">
      <alignment horizontal="justify" wrapText="1"/>
    </xf>
    <xf numFmtId="166" fontId="42" fillId="0" borderId="2" xfId="0" applyNumberFormat="1" applyFont="1" applyFill="1" applyBorder="1" applyAlignment="1">
      <alignment horizontal="center"/>
    </xf>
    <xf numFmtId="165" fontId="42" fillId="0" borderId="2" xfId="0" applyNumberFormat="1" applyFont="1" applyFill="1" applyBorder="1" applyAlignment="1">
      <alignment horizontal="center"/>
    </xf>
    <xf numFmtId="0" fontId="43" fillId="8" borderId="19" xfId="0" applyFont="1" applyFill="1" applyBorder="1" applyAlignment="1">
      <alignment horizontal="justify"/>
    </xf>
    <xf numFmtId="0" fontId="42" fillId="0" borderId="17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wrapText="1"/>
    </xf>
    <xf numFmtId="3" fontId="42" fillId="0" borderId="18" xfId="0" applyNumberFormat="1" applyFont="1" applyFill="1" applyBorder="1" applyAlignment="1">
      <alignment horizontal="center" wrapText="1"/>
    </xf>
    <xf numFmtId="165" fontId="42" fillId="0" borderId="2" xfId="2" applyNumberFormat="1" applyFont="1" applyFill="1" applyBorder="1" applyAlignment="1">
      <alignment horizontal="right" wrapText="1"/>
    </xf>
    <xf numFmtId="0" fontId="42" fillId="7" borderId="3" xfId="0" applyFont="1" applyFill="1" applyBorder="1" applyAlignment="1">
      <alignment horizontal="center"/>
    </xf>
    <xf numFmtId="0" fontId="42" fillId="7" borderId="4" xfId="0" applyFont="1" applyFill="1" applyBorder="1" applyAlignment="1">
      <alignment horizontal="center"/>
    </xf>
    <xf numFmtId="0" fontId="19" fillId="0" borderId="0" xfId="0" applyFont="1"/>
    <xf numFmtId="17" fontId="42" fillId="0" borderId="0" xfId="0" applyNumberFormat="1" applyFont="1" applyFill="1" applyBorder="1" applyAlignment="1">
      <alignment horizontal="center" vertical="center"/>
    </xf>
    <xf numFmtId="0" fontId="44" fillId="7" borderId="14" xfId="1" applyFont="1" applyFill="1" applyBorder="1" applyAlignment="1">
      <alignment horizontal="center" vertical="center" wrapText="1"/>
    </xf>
    <xf numFmtId="0" fontId="44" fillId="7" borderId="15" xfId="1" applyFont="1" applyFill="1" applyBorder="1" applyAlignment="1">
      <alignment horizontal="center" vertical="center" wrapText="1"/>
    </xf>
    <xf numFmtId="0" fontId="42" fillId="7" borderId="16" xfId="0" applyFont="1" applyFill="1" applyBorder="1" applyAlignment="1">
      <alignment horizontal="center" vertical="center" wrapText="1"/>
    </xf>
    <xf numFmtId="3" fontId="42" fillId="0" borderId="18" xfId="0" applyNumberFormat="1" applyFont="1" applyFill="1" applyBorder="1" applyAlignment="1">
      <alignment horizontal="center"/>
    </xf>
    <xf numFmtId="165" fontId="42" fillId="0" borderId="2" xfId="2" applyNumberFormat="1" applyFont="1" applyFill="1" applyBorder="1" applyAlignment="1">
      <alignment horizontal="center"/>
    </xf>
    <xf numFmtId="4" fontId="24" fillId="13" borderId="2" xfId="0" applyNumberFormat="1" applyFont="1" applyFill="1" applyBorder="1" applyAlignment="1">
      <alignment horizontal="right" vertical="top" wrapText="1"/>
    </xf>
    <xf numFmtId="0" fontId="24" fillId="13" borderId="2" xfId="0" applyFont="1" applyFill="1" applyBorder="1" applyAlignment="1">
      <alignment horizontal="right" vertical="top" wrapText="1"/>
    </xf>
    <xf numFmtId="0" fontId="30" fillId="14" borderId="2" xfId="0" applyFont="1" applyFill="1" applyBorder="1" applyAlignment="1">
      <alignment horizontal="right" vertical="top" wrapText="1"/>
    </xf>
    <xf numFmtId="165" fontId="42" fillId="0" borderId="18" xfId="2" applyNumberFormat="1" applyFont="1" applyFill="1" applyBorder="1" applyAlignment="1">
      <alignment horizontal="center" wrapText="1"/>
    </xf>
    <xf numFmtId="166" fontId="42" fillId="0" borderId="2" xfId="0" applyNumberFormat="1" applyFont="1" applyFill="1" applyBorder="1" applyAlignment="1">
      <alignment horizontal="center" wrapText="1"/>
    </xf>
    <xf numFmtId="165" fontId="42" fillId="0" borderId="2" xfId="0" applyNumberFormat="1" applyFont="1" applyFill="1" applyBorder="1" applyAlignment="1">
      <alignment horizontal="center" wrapText="1"/>
    </xf>
    <xf numFmtId="0" fontId="38" fillId="0" borderId="11" xfId="0" applyFont="1" applyBorder="1"/>
    <xf numFmtId="0" fontId="0" fillId="0" borderId="0" xfId="0" applyAlignment="1">
      <alignment vertical="center" wrapText="1"/>
    </xf>
    <xf numFmtId="0" fontId="13" fillId="14" borderId="14" xfId="0" applyFont="1" applyFill="1" applyBorder="1" applyAlignment="1">
      <alignment horizontal="center" vertical="center" wrapText="1"/>
    </xf>
    <xf numFmtId="0" fontId="13" fillId="14" borderId="15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24" fillId="13" borderId="17" xfId="0" applyFont="1" applyFill="1" applyBorder="1" applyAlignment="1">
      <alignment horizontal="left" vertical="top" wrapText="1"/>
    </xf>
    <xf numFmtId="0" fontId="24" fillId="13" borderId="19" xfId="0" applyFont="1" applyFill="1" applyBorder="1" applyAlignment="1">
      <alignment horizontal="right" vertical="top" wrapText="1"/>
    </xf>
    <xf numFmtId="4" fontId="24" fillId="13" borderId="19" xfId="0" applyNumberFormat="1" applyFont="1" applyFill="1" applyBorder="1" applyAlignment="1">
      <alignment horizontal="right" vertical="top" wrapText="1"/>
    </xf>
    <xf numFmtId="0" fontId="30" fillId="14" borderId="17" xfId="0" applyFont="1" applyFill="1" applyBorder="1" applyAlignment="1">
      <alignment horizontal="left" vertical="top" wrapText="1"/>
    </xf>
    <xf numFmtId="0" fontId="30" fillId="14" borderId="19" xfId="0" applyFont="1" applyFill="1" applyBorder="1" applyAlignment="1">
      <alignment horizontal="right" vertical="top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4" fontId="45" fillId="0" borderId="20" xfId="0" applyNumberFormat="1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45" fillId="0" borderId="0" xfId="0" applyFont="1" applyBorder="1" applyAlignment="1">
      <alignment vertical="center" wrapText="1"/>
    </xf>
    <xf numFmtId="4" fontId="45" fillId="0" borderId="0" xfId="0" applyNumberFormat="1" applyFont="1" applyBorder="1" applyAlignment="1">
      <alignment vertical="center" wrapText="1"/>
    </xf>
    <xf numFmtId="0" fontId="1" fillId="0" borderId="1" xfId="0" applyFont="1" applyBorder="1"/>
    <xf numFmtId="0" fontId="0" fillId="0" borderId="11" xfId="0" applyBorder="1"/>
    <xf numFmtId="17" fontId="1" fillId="0" borderId="13" xfId="0" applyNumberFormat="1" applyFont="1" applyBorder="1"/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10" fillId="0" borderId="1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12" borderId="2" xfId="0" applyFont="1" applyFill="1" applyBorder="1" applyAlignment="1">
      <alignment horizontal="left" vertical="center" wrapText="1"/>
    </xf>
    <xf numFmtId="0" fontId="22" fillId="0" borderId="1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>
      <alignment horizontal="center"/>
    </xf>
    <xf numFmtId="0" fontId="34" fillId="0" borderId="1" xfId="1" applyFont="1" applyBorder="1" applyAlignment="1">
      <alignment horizontal="center" vertical="top" wrapText="1"/>
    </xf>
    <xf numFmtId="0" fontId="34" fillId="0" borderId="5" xfId="1" applyFont="1" applyBorder="1" applyAlignment="1">
      <alignment horizontal="center" vertical="top" wrapText="1"/>
    </xf>
    <xf numFmtId="0" fontId="34" fillId="0" borderId="6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0" fillId="0" borderId="37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4" fillId="0" borderId="8" xfId="1" applyFont="1" applyBorder="1" applyAlignment="1">
      <alignment horizontal="center" vertical="top" wrapText="1"/>
    </xf>
    <xf numFmtId="0" fontId="34" fillId="0" borderId="0" xfId="1" applyFont="1" applyBorder="1" applyAlignment="1">
      <alignment horizontal="center" vertical="top" wrapText="1"/>
    </xf>
    <xf numFmtId="0" fontId="34" fillId="0" borderId="9" xfId="1" applyFont="1" applyBorder="1" applyAlignment="1">
      <alignment horizontal="center" vertical="top" wrapText="1"/>
    </xf>
    <xf numFmtId="0" fontId="22" fillId="14" borderId="17" xfId="0" applyFont="1" applyFill="1" applyBorder="1" applyAlignment="1">
      <alignment vertical="top" wrapText="1"/>
    </xf>
    <xf numFmtId="0" fontId="22" fillId="14" borderId="2" xfId="0" applyFont="1" applyFill="1" applyBorder="1" applyAlignment="1">
      <alignment vertical="top" wrapText="1"/>
    </xf>
    <xf numFmtId="0" fontId="22" fillId="14" borderId="19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114298</xdr:colOff>
      <xdr:row>1</xdr:row>
      <xdr:rowOff>114300</xdr:rowOff>
    </xdr:from>
    <xdr:to>
      <xdr:col>3</xdr:col>
      <xdr:colOff>733425</xdr:colOff>
      <xdr:row>4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8" y="504825"/>
          <a:ext cx="2905127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opLeftCell="A7" workbookViewId="0">
      <selection activeCell="H17" sqref="H17"/>
    </sheetView>
  </sheetViews>
  <sheetFormatPr baseColWidth="10" defaultRowHeight="15" x14ac:dyDescent="0.25"/>
  <cols>
    <col min="1" max="1" width="3.85546875" customWidth="1"/>
    <col min="2" max="2" width="17.7109375" customWidth="1"/>
    <col min="3" max="3" width="14.5703125" customWidth="1"/>
    <col min="8" max="8" width="13" customWidth="1"/>
    <col min="9" max="10" width="14.5703125" customWidth="1"/>
    <col min="11" max="11" width="71.85546875" customWidth="1"/>
  </cols>
  <sheetData>
    <row r="1" spans="2:11" ht="15.75" thickBot="1" x14ac:dyDescent="0.3"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2:11" ht="16.5" x14ac:dyDescent="0.3">
      <c r="B2" s="45"/>
      <c r="C2" s="46"/>
      <c r="D2" s="46"/>
      <c r="E2" s="46"/>
      <c r="F2" s="180"/>
      <c r="G2" s="180"/>
      <c r="H2" s="180"/>
      <c r="I2" s="180"/>
      <c r="J2" s="180"/>
      <c r="K2" s="181"/>
    </row>
    <row r="3" spans="2:11" ht="18" x14ac:dyDescent="0.35">
      <c r="B3" s="48"/>
      <c r="C3" s="33"/>
      <c r="D3" s="49"/>
      <c r="E3" s="49" t="s">
        <v>118</v>
      </c>
      <c r="F3" s="182"/>
      <c r="G3" s="182"/>
      <c r="H3" s="182"/>
      <c r="I3" s="182"/>
      <c r="J3" s="183"/>
      <c r="K3" s="184"/>
    </row>
    <row r="4" spans="2:11" ht="16.5" x14ac:dyDescent="0.3">
      <c r="B4" s="48"/>
      <c r="C4" s="33"/>
      <c r="D4" s="51"/>
      <c r="E4" s="51" t="s">
        <v>119</v>
      </c>
      <c r="F4" s="185"/>
      <c r="G4" s="185"/>
      <c r="H4" s="186"/>
      <c r="I4" s="185"/>
      <c r="J4" s="183"/>
      <c r="K4" s="184"/>
    </row>
    <row r="5" spans="2:11" ht="18" x14ac:dyDescent="0.35">
      <c r="B5" s="48"/>
      <c r="C5" s="33"/>
      <c r="D5" s="33"/>
      <c r="E5" s="33"/>
      <c r="F5" s="187" t="s">
        <v>120</v>
      </c>
      <c r="G5" s="183"/>
      <c r="H5" s="185"/>
      <c r="I5" s="183"/>
      <c r="J5" s="183"/>
      <c r="K5" s="184"/>
    </row>
    <row r="6" spans="2:11" ht="16.5" x14ac:dyDescent="0.3">
      <c r="B6" s="52"/>
      <c r="C6" s="53"/>
      <c r="D6" s="54"/>
      <c r="E6" s="54"/>
      <c r="F6" s="188"/>
      <c r="G6" s="188"/>
      <c r="H6" s="189"/>
      <c r="I6" s="210" t="s">
        <v>220</v>
      </c>
      <c r="J6" s="189"/>
      <c r="K6" s="190"/>
    </row>
    <row r="7" spans="2:11" ht="17.25" thickBot="1" x14ac:dyDescent="0.35">
      <c r="B7" s="222" t="s">
        <v>121</v>
      </c>
      <c r="C7" s="55"/>
      <c r="D7" s="55"/>
      <c r="E7" s="55"/>
      <c r="F7" s="191"/>
      <c r="G7" s="191"/>
      <c r="H7" s="191"/>
      <c r="I7" s="191"/>
      <c r="J7" s="191"/>
      <c r="K7" s="192"/>
    </row>
    <row r="8" spans="2:11" s="56" customFormat="1" ht="60" x14ac:dyDescent="0.25">
      <c r="B8" s="211" t="s">
        <v>122</v>
      </c>
      <c r="C8" s="212" t="s">
        <v>221</v>
      </c>
      <c r="D8" s="212" t="s">
        <v>250</v>
      </c>
      <c r="E8" s="212" t="s">
        <v>58</v>
      </c>
      <c r="F8" s="212" t="s">
        <v>59</v>
      </c>
      <c r="G8" s="212" t="s">
        <v>123</v>
      </c>
      <c r="H8" s="212" t="s">
        <v>124</v>
      </c>
      <c r="I8" s="212" t="s">
        <v>125</v>
      </c>
      <c r="J8" s="212" t="s">
        <v>126</v>
      </c>
      <c r="K8" s="213" t="s">
        <v>127</v>
      </c>
    </row>
    <row r="9" spans="2:11" s="56" customFormat="1" ht="105" customHeight="1" x14ac:dyDescent="0.3">
      <c r="B9" s="204" t="s">
        <v>128</v>
      </c>
      <c r="C9" s="219">
        <v>480967</v>
      </c>
      <c r="D9" s="220">
        <v>91633</v>
      </c>
      <c r="E9" s="220">
        <v>1439</v>
      </c>
      <c r="F9" s="220">
        <v>260</v>
      </c>
      <c r="G9" s="221">
        <f>D9-E9-F9</f>
        <v>89934</v>
      </c>
      <c r="H9" s="220">
        <v>1160661</v>
      </c>
      <c r="I9" s="193">
        <v>101095</v>
      </c>
      <c r="J9" s="193">
        <v>476395</v>
      </c>
      <c r="K9" s="199" t="s">
        <v>241</v>
      </c>
    </row>
    <row r="10" spans="2:11" s="56" customFormat="1" ht="45" x14ac:dyDescent="0.3">
      <c r="B10" s="204" t="s">
        <v>129</v>
      </c>
      <c r="C10" s="205">
        <v>196285</v>
      </c>
      <c r="D10" s="193">
        <v>193928</v>
      </c>
      <c r="E10" s="206">
        <v>46593</v>
      </c>
      <c r="F10" s="194">
        <v>0</v>
      </c>
      <c r="G10" s="201">
        <f t="shared" ref="G10:G11" si="0">D10-E10-F10</f>
        <v>147335</v>
      </c>
      <c r="H10" s="193">
        <v>3477796</v>
      </c>
      <c r="I10" s="195">
        <v>967478</v>
      </c>
      <c r="J10" s="196">
        <v>830515</v>
      </c>
      <c r="K10" s="199" t="s">
        <v>130</v>
      </c>
    </row>
    <row r="11" spans="2:11" s="44" customFormat="1" ht="30" x14ac:dyDescent="0.3">
      <c r="B11" s="203" t="s">
        <v>131</v>
      </c>
      <c r="C11" s="214">
        <v>0</v>
      </c>
      <c r="D11" s="200">
        <v>0</v>
      </c>
      <c r="E11" s="200">
        <v>0</v>
      </c>
      <c r="F11" s="200">
        <v>0</v>
      </c>
      <c r="G11" s="201">
        <f t="shared" si="0"/>
        <v>0</v>
      </c>
      <c r="H11" s="200">
        <v>0</v>
      </c>
      <c r="I11" s="215">
        <v>0</v>
      </c>
      <c r="J11" s="215">
        <v>0</v>
      </c>
      <c r="K11" s="202" t="s">
        <v>132</v>
      </c>
    </row>
    <row r="12" spans="2:11" ht="17.25" thickBot="1" x14ac:dyDescent="0.35">
      <c r="B12" s="207" t="s">
        <v>49</v>
      </c>
      <c r="C12" s="208"/>
      <c r="D12" s="197">
        <f t="shared" ref="D12:J12" si="1">SUM(D9:D11)</f>
        <v>285561</v>
      </c>
      <c r="E12" s="197">
        <f t="shared" si="1"/>
        <v>48032</v>
      </c>
      <c r="F12" s="197">
        <f t="shared" si="1"/>
        <v>260</v>
      </c>
      <c r="G12" s="197">
        <f t="shared" si="1"/>
        <v>237269</v>
      </c>
      <c r="H12" s="197">
        <f t="shared" si="1"/>
        <v>4638457</v>
      </c>
      <c r="I12" s="197">
        <f t="shared" si="1"/>
        <v>1068573</v>
      </c>
      <c r="J12" s="197">
        <f t="shared" si="1"/>
        <v>1306910</v>
      </c>
      <c r="K12" s="198"/>
    </row>
    <row r="13" spans="2:11" x14ac:dyDescent="0.25">
      <c r="B13" s="57" t="s">
        <v>133</v>
      </c>
      <c r="C13" s="22"/>
      <c r="D13" s="22"/>
      <c r="E13" s="22"/>
      <c r="F13" s="22"/>
      <c r="G13" s="22"/>
      <c r="H13" s="22"/>
      <c r="I13" s="22"/>
      <c r="J13" s="22"/>
      <c r="K13" s="22"/>
    </row>
    <row r="14" spans="2:11" x14ac:dyDescent="0.25">
      <c r="B14" s="58" t="s">
        <v>134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2:11" x14ac:dyDescent="0.25">
      <c r="B15" s="22" t="s">
        <v>135</v>
      </c>
      <c r="C15" s="22"/>
      <c r="D15" s="22"/>
      <c r="E15" s="22"/>
      <c r="F15" s="22"/>
      <c r="G15" s="22"/>
      <c r="H15" s="22"/>
      <c r="I15" s="22"/>
      <c r="J15" s="22"/>
      <c r="K15" s="209"/>
    </row>
    <row r="16" spans="2:1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80"/>
  <sheetViews>
    <sheetView topLeftCell="A64" zoomScale="90" zoomScaleNormal="90" workbookViewId="0">
      <selection activeCell="E97" sqref="E97"/>
    </sheetView>
  </sheetViews>
  <sheetFormatPr baseColWidth="10" defaultColWidth="11.42578125" defaultRowHeight="15" x14ac:dyDescent="0.25"/>
  <cols>
    <col min="1" max="1" width="4.85546875" customWidth="1"/>
    <col min="2" max="2" width="19.5703125" customWidth="1"/>
    <col min="3" max="3" width="16.42578125" customWidth="1"/>
    <col min="4" max="4" width="13.7109375" customWidth="1"/>
    <col min="5" max="5" width="13" customWidth="1"/>
    <col min="6" max="6" width="14.42578125" customWidth="1"/>
    <col min="7" max="7" width="14.5703125" customWidth="1"/>
    <col min="8" max="8" width="13.5703125" bestFit="1" customWidth="1"/>
    <col min="9" max="9" width="13.5703125" customWidth="1"/>
    <col min="10" max="10" width="14.42578125" customWidth="1"/>
    <col min="11" max="11" width="13.5703125" customWidth="1"/>
    <col min="12" max="12" width="13.85546875" customWidth="1"/>
    <col min="13" max="13" width="13.140625" customWidth="1"/>
  </cols>
  <sheetData>
    <row r="2" spans="2:13" ht="15.75" x14ac:dyDescent="0.25">
      <c r="B2" s="248" t="s">
        <v>54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2:13" ht="16.5" thickBot="1" x14ac:dyDescent="0.3">
      <c r="B3" s="248" t="s">
        <v>55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2:13" ht="15.75" x14ac:dyDescent="0.25">
      <c r="B4" s="249" t="s">
        <v>138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</row>
    <row r="5" spans="2:13" ht="16.5" thickBot="1" x14ac:dyDescent="0.3">
      <c r="B5" s="252" t="s">
        <v>56</v>
      </c>
      <c r="C5" s="253"/>
      <c r="D5" s="3" t="s">
        <v>1</v>
      </c>
      <c r="E5" s="4">
        <v>2016</v>
      </c>
      <c r="F5" s="5"/>
      <c r="G5" s="6"/>
      <c r="H5" s="6"/>
      <c r="I5" s="6"/>
      <c r="J5" s="6"/>
      <c r="K5" s="6"/>
      <c r="L5" s="3" t="s">
        <v>2</v>
      </c>
      <c r="M5" s="62">
        <v>42522</v>
      </c>
    </row>
    <row r="6" spans="2:13" ht="51" x14ac:dyDescent="0.25">
      <c r="B6" s="98" t="s">
        <v>139</v>
      </c>
      <c r="C6" s="99" t="s">
        <v>136</v>
      </c>
      <c r="D6" s="99" t="s">
        <v>137</v>
      </c>
      <c r="E6" s="99" t="s">
        <v>58</v>
      </c>
      <c r="F6" s="99" t="s">
        <v>59</v>
      </c>
      <c r="G6" s="99" t="s">
        <v>60</v>
      </c>
      <c r="H6" s="99" t="s">
        <v>61</v>
      </c>
      <c r="I6" s="99" t="s">
        <v>62</v>
      </c>
      <c r="J6" s="99" t="s">
        <v>63</v>
      </c>
      <c r="K6" s="99" t="s">
        <v>64</v>
      </c>
      <c r="L6" s="99" t="s">
        <v>65</v>
      </c>
      <c r="M6" s="100" t="s">
        <v>66</v>
      </c>
    </row>
    <row r="7" spans="2:13" ht="15.75" thickBot="1" x14ac:dyDescent="0.3">
      <c r="B7" s="61" t="s">
        <v>67</v>
      </c>
      <c r="C7" s="59">
        <f t="shared" ref="C7:M7" si="0">C59+C78</f>
        <v>480967</v>
      </c>
      <c r="D7" s="59">
        <f t="shared" si="0"/>
        <v>91633.72</v>
      </c>
      <c r="E7" s="59">
        <f t="shared" si="0"/>
        <v>1439.07</v>
      </c>
      <c r="F7" s="59">
        <f t="shared" si="0"/>
        <v>260</v>
      </c>
      <c r="G7" s="59">
        <f t="shared" si="0"/>
        <v>89934.65</v>
      </c>
      <c r="H7" s="59">
        <f t="shared" si="0"/>
        <v>1160661.3400000001</v>
      </c>
      <c r="I7" s="59">
        <f t="shared" si="0"/>
        <v>101095.6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60">
        <f t="shared" si="0"/>
        <v>476395.42</v>
      </c>
    </row>
    <row r="8" spans="2:13" s="22" customFormat="1" x14ac:dyDescent="0.2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2:13" ht="15.75" thickBot="1" x14ac:dyDescent="0.3">
      <c r="B9" s="7"/>
      <c r="C9" s="8"/>
      <c r="D9" s="7"/>
      <c r="E9" s="8"/>
      <c r="F9" s="22"/>
      <c r="G9" s="8"/>
      <c r="H9" s="8"/>
      <c r="I9" s="22"/>
      <c r="J9" s="22"/>
      <c r="K9" s="22"/>
      <c r="L9" s="22"/>
      <c r="M9" s="22"/>
    </row>
    <row r="10" spans="2:13" x14ac:dyDescent="0.25">
      <c r="B10" s="254" t="s">
        <v>140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6"/>
    </row>
    <row r="11" spans="2:13" ht="45" x14ac:dyDescent="0.25">
      <c r="B11" s="66" t="s">
        <v>3</v>
      </c>
      <c r="C11" s="28" t="s">
        <v>57</v>
      </c>
      <c r="D11" s="28" t="s">
        <v>4</v>
      </c>
      <c r="E11" s="28" t="s">
        <v>58</v>
      </c>
      <c r="F11" s="28" t="s">
        <v>59</v>
      </c>
      <c r="G11" s="63" t="s">
        <v>68</v>
      </c>
      <c r="H11" s="28" t="s">
        <v>61</v>
      </c>
      <c r="I11" s="28" t="s">
        <v>62</v>
      </c>
      <c r="J11" s="28" t="s">
        <v>63</v>
      </c>
      <c r="K11" s="28" t="s">
        <v>64</v>
      </c>
      <c r="L11" s="28" t="s">
        <v>65</v>
      </c>
      <c r="M11" s="67" t="s">
        <v>66</v>
      </c>
    </row>
    <row r="12" spans="2:13" x14ac:dyDescent="0.25">
      <c r="B12" s="68" t="s">
        <v>8</v>
      </c>
      <c r="C12" s="9">
        <v>30</v>
      </c>
      <c r="D12" s="9">
        <v>27.5</v>
      </c>
      <c r="E12" s="9">
        <v>11</v>
      </c>
      <c r="F12" s="9">
        <v>1.5</v>
      </c>
      <c r="G12" s="9">
        <f>D12-E12-F12</f>
        <v>15</v>
      </c>
      <c r="H12" s="9">
        <v>196.25</v>
      </c>
      <c r="I12" s="9">
        <v>67.7</v>
      </c>
      <c r="J12" s="9">
        <v>6.5419999999999998</v>
      </c>
      <c r="K12" s="9">
        <v>6.1550000000000002</v>
      </c>
      <c r="L12" s="10">
        <v>5619.2</v>
      </c>
      <c r="M12" s="69">
        <v>380.42</v>
      </c>
    </row>
    <row r="13" spans="2:13" s="12" customFormat="1" x14ac:dyDescent="0.25">
      <c r="B13" s="70" t="s">
        <v>9</v>
      </c>
      <c r="C13" s="11">
        <v>35</v>
      </c>
      <c r="D13" s="11">
        <v>28.5</v>
      </c>
      <c r="E13" s="11">
        <v>0</v>
      </c>
      <c r="F13" s="11">
        <v>0</v>
      </c>
      <c r="G13" s="11">
        <f t="shared" ref="G13:G58" si="1">D13-E13-F13</f>
        <v>28.5</v>
      </c>
      <c r="H13" s="11">
        <v>263</v>
      </c>
      <c r="I13" s="11">
        <v>0</v>
      </c>
      <c r="J13" s="11">
        <v>7.5140000000000002</v>
      </c>
      <c r="K13" s="11">
        <v>0</v>
      </c>
      <c r="L13" s="11">
        <v>0</v>
      </c>
      <c r="M13" s="71">
        <v>0</v>
      </c>
    </row>
    <row r="14" spans="2:13" x14ac:dyDescent="0.25">
      <c r="B14" s="68" t="s">
        <v>10</v>
      </c>
      <c r="C14" s="9">
        <v>8</v>
      </c>
      <c r="D14" s="9">
        <v>8</v>
      </c>
      <c r="E14" s="9">
        <v>2</v>
      </c>
      <c r="F14" s="9">
        <v>0</v>
      </c>
      <c r="G14" s="9">
        <f t="shared" si="1"/>
        <v>6</v>
      </c>
      <c r="H14" s="9">
        <v>208</v>
      </c>
      <c r="I14" s="9">
        <v>60</v>
      </c>
      <c r="J14" s="9">
        <v>26</v>
      </c>
      <c r="K14" s="9">
        <v>30</v>
      </c>
      <c r="L14" s="10">
        <v>4800</v>
      </c>
      <c r="M14" s="69">
        <v>288</v>
      </c>
    </row>
    <row r="15" spans="2:13" s="12" customFormat="1" ht="22.5" x14ac:dyDescent="0.25">
      <c r="B15" s="70" t="s">
        <v>11</v>
      </c>
      <c r="C15" s="11">
        <v>875</v>
      </c>
      <c r="D15" s="11">
        <v>235</v>
      </c>
      <c r="E15" s="11">
        <v>5</v>
      </c>
      <c r="F15" s="11">
        <v>0</v>
      </c>
      <c r="G15" s="11">
        <f t="shared" si="1"/>
        <v>230</v>
      </c>
      <c r="H15" s="13">
        <v>14637</v>
      </c>
      <c r="I15" s="11">
        <v>75</v>
      </c>
      <c r="J15" s="11">
        <v>16.728000000000002</v>
      </c>
      <c r="K15" s="11">
        <v>15</v>
      </c>
      <c r="L15" s="11">
        <v>490</v>
      </c>
      <c r="M15" s="71">
        <v>36.75</v>
      </c>
    </row>
    <row r="16" spans="2:13" x14ac:dyDescent="0.25">
      <c r="B16" s="68" t="s">
        <v>69</v>
      </c>
      <c r="C16" s="9">
        <v>12</v>
      </c>
      <c r="D16" s="14"/>
      <c r="E16" s="14"/>
      <c r="F16" s="14"/>
      <c r="G16" s="9">
        <f t="shared" si="1"/>
        <v>0</v>
      </c>
      <c r="H16" s="9">
        <v>12</v>
      </c>
      <c r="I16" s="14"/>
      <c r="J16" s="9">
        <v>1</v>
      </c>
      <c r="K16" s="14"/>
      <c r="L16" s="14"/>
      <c r="M16" s="72"/>
    </row>
    <row r="17" spans="2:14" s="12" customFormat="1" x14ac:dyDescent="0.25">
      <c r="B17" s="70" t="s">
        <v>12</v>
      </c>
      <c r="C17" s="11">
        <v>19</v>
      </c>
      <c r="D17" s="11">
        <v>19.5</v>
      </c>
      <c r="E17" s="11">
        <v>7</v>
      </c>
      <c r="F17" s="11">
        <v>1</v>
      </c>
      <c r="G17" s="11">
        <f t="shared" si="1"/>
        <v>11.5</v>
      </c>
      <c r="H17" s="11">
        <v>166</v>
      </c>
      <c r="I17" s="11">
        <v>62.05</v>
      </c>
      <c r="J17" s="11">
        <v>8.7370000000000001</v>
      </c>
      <c r="K17" s="11">
        <v>8.8640000000000008</v>
      </c>
      <c r="L17" s="13">
        <v>6291.06</v>
      </c>
      <c r="M17" s="71">
        <v>390.36</v>
      </c>
    </row>
    <row r="18" spans="2:14" x14ac:dyDescent="0.25">
      <c r="B18" s="68" t="s">
        <v>13</v>
      </c>
      <c r="C18" s="9">
        <v>18</v>
      </c>
      <c r="D18" s="9">
        <v>16.5</v>
      </c>
      <c r="E18" s="9">
        <v>7</v>
      </c>
      <c r="F18" s="9">
        <v>0</v>
      </c>
      <c r="G18" s="9">
        <f t="shared" si="1"/>
        <v>9.5</v>
      </c>
      <c r="H18" s="9">
        <v>453.1</v>
      </c>
      <c r="I18" s="9">
        <v>166.25</v>
      </c>
      <c r="J18" s="9">
        <v>25.172000000000001</v>
      </c>
      <c r="K18" s="9">
        <v>23.75</v>
      </c>
      <c r="L18" s="10">
        <v>4013.83</v>
      </c>
      <c r="M18" s="69">
        <v>667.3</v>
      </c>
      <c r="N18" s="22"/>
    </row>
    <row r="19" spans="2:14" s="12" customFormat="1" x14ac:dyDescent="0.25">
      <c r="B19" s="70" t="s">
        <v>14</v>
      </c>
      <c r="C19" s="11">
        <v>125</v>
      </c>
      <c r="D19" s="11">
        <v>154</v>
      </c>
      <c r="E19" s="11">
        <v>0</v>
      </c>
      <c r="F19" s="11">
        <v>0</v>
      </c>
      <c r="G19" s="11">
        <f t="shared" si="1"/>
        <v>154</v>
      </c>
      <c r="H19" s="11">
        <v>377.6</v>
      </c>
      <c r="I19" s="11">
        <v>0</v>
      </c>
      <c r="J19" s="11">
        <v>3.0209999999999999</v>
      </c>
      <c r="K19" s="11">
        <v>0</v>
      </c>
      <c r="L19" s="11">
        <v>0</v>
      </c>
      <c r="M19" s="71">
        <v>0</v>
      </c>
    </row>
    <row r="20" spans="2:14" x14ac:dyDescent="0.25">
      <c r="B20" s="68" t="s">
        <v>15</v>
      </c>
      <c r="C20" s="9">
        <v>353</v>
      </c>
      <c r="D20" s="9">
        <v>144.94999999999999</v>
      </c>
      <c r="E20" s="9">
        <v>90.2</v>
      </c>
      <c r="F20" s="9">
        <v>1</v>
      </c>
      <c r="G20" s="9">
        <f t="shared" si="1"/>
        <v>53.749999999999986</v>
      </c>
      <c r="H20" s="10">
        <v>8242.5</v>
      </c>
      <c r="I20" s="10">
        <v>1749.06</v>
      </c>
      <c r="J20" s="9">
        <v>23.35</v>
      </c>
      <c r="K20" s="9">
        <v>19.390999999999998</v>
      </c>
      <c r="L20" s="10">
        <v>4938.8</v>
      </c>
      <c r="M20" s="73">
        <v>8638.26</v>
      </c>
      <c r="N20" s="22"/>
    </row>
    <row r="21" spans="2:14" s="12" customFormat="1" x14ac:dyDescent="0.25">
      <c r="B21" s="70" t="s">
        <v>16</v>
      </c>
      <c r="C21" s="11">
        <v>34</v>
      </c>
      <c r="D21" s="11">
        <v>27</v>
      </c>
      <c r="E21" s="11">
        <v>0</v>
      </c>
      <c r="F21" s="11">
        <v>0</v>
      </c>
      <c r="G21" s="11">
        <f t="shared" si="1"/>
        <v>27</v>
      </c>
      <c r="H21" s="11">
        <v>598</v>
      </c>
      <c r="I21" s="11">
        <v>0</v>
      </c>
      <c r="J21" s="11">
        <v>17.588000000000001</v>
      </c>
      <c r="K21" s="11">
        <v>0</v>
      </c>
      <c r="L21" s="11">
        <v>0</v>
      </c>
      <c r="M21" s="71">
        <v>0</v>
      </c>
    </row>
    <row r="22" spans="2:14" x14ac:dyDescent="0.25">
      <c r="B22" s="68" t="s">
        <v>17</v>
      </c>
      <c r="C22" s="9">
        <v>23</v>
      </c>
      <c r="D22" s="9">
        <v>13</v>
      </c>
      <c r="E22" s="9">
        <v>0</v>
      </c>
      <c r="F22" s="9">
        <v>0</v>
      </c>
      <c r="G22" s="9">
        <f t="shared" si="1"/>
        <v>13</v>
      </c>
      <c r="H22" s="9">
        <v>34.5</v>
      </c>
      <c r="I22" s="9">
        <v>0</v>
      </c>
      <c r="J22" s="9">
        <v>1.5</v>
      </c>
      <c r="K22" s="9">
        <v>0</v>
      </c>
      <c r="L22" s="9">
        <v>0</v>
      </c>
      <c r="M22" s="69">
        <v>0</v>
      </c>
      <c r="N22" s="22"/>
    </row>
    <row r="23" spans="2:14" s="12" customFormat="1" x14ac:dyDescent="0.25">
      <c r="B23" s="70" t="s">
        <v>18</v>
      </c>
      <c r="C23" s="13">
        <v>1626</v>
      </c>
      <c r="D23" s="13">
        <v>1468.25</v>
      </c>
      <c r="E23" s="11">
        <v>20</v>
      </c>
      <c r="F23" s="11">
        <v>2</v>
      </c>
      <c r="G23" s="11">
        <f t="shared" si="1"/>
        <v>1446.25</v>
      </c>
      <c r="H23" s="13">
        <v>69207</v>
      </c>
      <c r="I23" s="11">
        <v>258.85000000000002</v>
      </c>
      <c r="J23" s="11">
        <v>42.563000000000002</v>
      </c>
      <c r="K23" s="11">
        <v>12.942</v>
      </c>
      <c r="L23" s="13">
        <v>8877.75</v>
      </c>
      <c r="M23" s="74">
        <v>2298</v>
      </c>
    </row>
    <row r="24" spans="2:14" x14ac:dyDescent="0.25">
      <c r="B24" s="68" t="s">
        <v>19</v>
      </c>
      <c r="C24" s="9">
        <v>75</v>
      </c>
      <c r="D24" s="9">
        <v>65</v>
      </c>
      <c r="E24" s="9">
        <v>0</v>
      </c>
      <c r="F24" s="9">
        <v>0</v>
      </c>
      <c r="G24" s="9">
        <f t="shared" si="1"/>
        <v>65</v>
      </c>
      <c r="H24" s="10">
        <v>1050</v>
      </c>
      <c r="I24" s="9">
        <v>0</v>
      </c>
      <c r="J24" s="9">
        <v>14</v>
      </c>
      <c r="K24" s="9">
        <v>0</v>
      </c>
      <c r="L24" s="9">
        <v>0</v>
      </c>
      <c r="M24" s="69">
        <v>0</v>
      </c>
      <c r="N24" s="22"/>
    </row>
    <row r="25" spans="2:14" s="12" customFormat="1" x14ac:dyDescent="0.25">
      <c r="B25" s="70" t="s">
        <v>20</v>
      </c>
      <c r="C25" s="11">
        <v>7</v>
      </c>
      <c r="D25" s="11">
        <v>3</v>
      </c>
      <c r="E25" s="11">
        <v>0.5</v>
      </c>
      <c r="F25" s="11">
        <v>0</v>
      </c>
      <c r="G25" s="11">
        <f t="shared" si="1"/>
        <v>2.5</v>
      </c>
      <c r="H25" s="11">
        <v>80.5</v>
      </c>
      <c r="I25" s="11">
        <v>22.1</v>
      </c>
      <c r="J25" s="11">
        <v>11.5</v>
      </c>
      <c r="K25" s="11">
        <v>44.2</v>
      </c>
      <c r="L25" s="13">
        <v>29000</v>
      </c>
      <c r="M25" s="71">
        <v>640.9</v>
      </c>
    </row>
    <row r="26" spans="2:14" x14ac:dyDescent="0.25">
      <c r="B26" s="68" t="s">
        <v>21</v>
      </c>
      <c r="C26" s="10">
        <v>15964</v>
      </c>
      <c r="D26" s="10">
        <v>20491.3</v>
      </c>
      <c r="E26" s="9">
        <v>0</v>
      </c>
      <c r="F26" s="9">
        <v>250</v>
      </c>
      <c r="G26" s="9">
        <f t="shared" si="1"/>
        <v>20241.3</v>
      </c>
      <c r="H26" s="10">
        <v>32734.69</v>
      </c>
      <c r="I26" s="9">
        <v>0</v>
      </c>
      <c r="J26" s="9">
        <v>2.0510000000000002</v>
      </c>
      <c r="K26" s="9">
        <v>0</v>
      </c>
      <c r="L26" s="9">
        <v>0</v>
      </c>
      <c r="M26" s="69">
        <v>0</v>
      </c>
      <c r="N26" s="22"/>
    </row>
    <row r="27" spans="2:14" s="12" customFormat="1" x14ac:dyDescent="0.25">
      <c r="B27" s="70" t="s">
        <v>22</v>
      </c>
      <c r="C27" s="13">
        <v>1338</v>
      </c>
      <c r="D27" s="13">
        <v>1127.5</v>
      </c>
      <c r="E27" s="11">
        <v>324</v>
      </c>
      <c r="F27" s="11">
        <v>0</v>
      </c>
      <c r="G27" s="11">
        <f t="shared" si="1"/>
        <v>803.5</v>
      </c>
      <c r="H27" s="13">
        <v>37375.83</v>
      </c>
      <c r="I27" s="13">
        <v>11953</v>
      </c>
      <c r="J27" s="11">
        <v>27.934000000000001</v>
      </c>
      <c r="K27" s="11">
        <v>36.892000000000003</v>
      </c>
      <c r="L27" s="13">
        <v>7292.68</v>
      </c>
      <c r="M27" s="74">
        <v>87169.45</v>
      </c>
    </row>
    <row r="28" spans="2:14" x14ac:dyDescent="0.25">
      <c r="B28" s="68" t="s">
        <v>23</v>
      </c>
      <c r="C28" s="9">
        <v>29</v>
      </c>
      <c r="D28" s="9">
        <v>35.299999999999997</v>
      </c>
      <c r="E28" s="9">
        <v>13.3</v>
      </c>
      <c r="F28" s="9">
        <v>0</v>
      </c>
      <c r="G28" s="9">
        <f t="shared" si="1"/>
        <v>21.999999999999996</v>
      </c>
      <c r="H28" s="10">
        <v>1202</v>
      </c>
      <c r="I28" s="9">
        <v>579.29999999999995</v>
      </c>
      <c r="J28" s="9">
        <v>41.448</v>
      </c>
      <c r="K28" s="9">
        <v>43.555999999999997</v>
      </c>
      <c r="L28" s="10">
        <v>20207.66</v>
      </c>
      <c r="M28" s="73">
        <v>11706.3</v>
      </c>
      <c r="N28" s="22"/>
    </row>
    <row r="29" spans="2:14" s="12" customFormat="1" x14ac:dyDescent="0.25">
      <c r="B29" s="70" t="s">
        <v>24</v>
      </c>
      <c r="C29" s="11">
        <v>22</v>
      </c>
      <c r="D29" s="11">
        <v>17</v>
      </c>
      <c r="E29" s="11">
        <v>2.5</v>
      </c>
      <c r="F29" s="11">
        <v>0</v>
      </c>
      <c r="G29" s="11">
        <f t="shared" si="1"/>
        <v>14.5</v>
      </c>
      <c r="H29" s="11">
        <v>175.5</v>
      </c>
      <c r="I29" s="11">
        <v>19.45</v>
      </c>
      <c r="J29" s="11">
        <v>7.9770000000000003</v>
      </c>
      <c r="K29" s="11">
        <v>7.78</v>
      </c>
      <c r="L29" s="13">
        <v>11561.95</v>
      </c>
      <c r="M29" s="71">
        <v>224.88</v>
      </c>
    </row>
    <row r="30" spans="2:14" x14ac:dyDescent="0.25">
      <c r="B30" s="68" t="s">
        <v>25</v>
      </c>
      <c r="C30" s="9">
        <v>170</v>
      </c>
      <c r="D30" s="9">
        <v>135.85</v>
      </c>
      <c r="E30" s="9">
        <v>40</v>
      </c>
      <c r="F30" s="9">
        <v>3</v>
      </c>
      <c r="G30" s="9">
        <f t="shared" si="1"/>
        <v>92.85</v>
      </c>
      <c r="H30" s="10">
        <v>1183</v>
      </c>
      <c r="I30" s="9">
        <v>276.39999999999998</v>
      </c>
      <c r="J30" s="9">
        <v>6.9589999999999996</v>
      </c>
      <c r="K30" s="9">
        <v>6.91</v>
      </c>
      <c r="L30" s="10">
        <v>8688.83</v>
      </c>
      <c r="M30" s="73">
        <v>2401.59</v>
      </c>
      <c r="N30" s="22"/>
    </row>
    <row r="31" spans="2:14" s="12" customFormat="1" x14ac:dyDescent="0.25">
      <c r="B31" s="70" t="s">
        <v>26</v>
      </c>
      <c r="C31" s="11">
        <v>74</v>
      </c>
      <c r="D31" s="11">
        <v>90.7</v>
      </c>
      <c r="E31" s="11">
        <v>46.2</v>
      </c>
      <c r="F31" s="11">
        <v>0</v>
      </c>
      <c r="G31" s="11">
        <f t="shared" si="1"/>
        <v>44.5</v>
      </c>
      <c r="H31" s="13">
        <v>2582.1999999999998</v>
      </c>
      <c r="I31" s="13">
        <v>1734.05</v>
      </c>
      <c r="J31" s="11">
        <v>34.895000000000003</v>
      </c>
      <c r="K31" s="11">
        <v>37.533999999999999</v>
      </c>
      <c r="L31" s="13">
        <v>2028.24</v>
      </c>
      <c r="M31" s="74">
        <v>3517.07</v>
      </c>
    </row>
    <row r="32" spans="2:14" x14ac:dyDescent="0.25">
      <c r="B32" s="68" t="s">
        <v>27</v>
      </c>
      <c r="C32" s="9">
        <v>46.5</v>
      </c>
      <c r="D32" s="9">
        <v>46.45</v>
      </c>
      <c r="E32" s="9">
        <v>10</v>
      </c>
      <c r="F32" s="9">
        <v>0</v>
      </c>
      <c r="G32" s="9">
        <f t="shared" si="1"/>
        <v>36.450000000000003</v>
      </c>
      <c r="H32" s="10">
        <v>1622.25</v>
      </c>
      <c r="I32" s="9">
        <v>364.4</v>
      </c>
      <c r="J32" s="9">
        <v>34.887</v>
      </c>
      <c r="K32" s="9">
        <v>36.44</v>
      </c>
      <c r="L32" s="10">
        <v>6014.08</v>
      </c>
      <c r="M32" s="73">
        <v>2191.5300000000002</v>
      </c>
      <c r="N32" s="15"/>
    </row>
    <row r="33" spans="2:14" s="12" customFormat="1" x14ac:dyDescent="0.25">
      <c r="B33" s="70" t="s">
        <v>28</v>
      </c>
      <c r="C33" s="11">
        <v>29</v>
      </c>
      <c r="D33" s="11">
        <v>32</v>
      </c>
      <c r="E33" s="11">
        <v>3</v>
      </c>
      <c r="F33" s="11">
        <v>0</v>
      </c>
      <c r="G33" s="11">
        <f t="shared" si="1"/>
        <v>29</v>
      </c>
      <c r="H33" s="11">
        <v>227</v>
      </c>
      <c r="I33" s="11">
        <v>27</v>
      </c>
      <c r="J33" s="11">
        <v>7.8280000000000003</v>
      </c>
      <c r="K33" s="11">
        <v>9</v>
      </c>
      <c r="L33" s="13">
        <v>9000</v>
      </c>
      <c r="M33" s="71">
        <v>243</v>
      </c>
    </row>
    <row r="34" spans="2:14" x14ac:dyDescent="0.25">
      <c r="B34" s="68" t="s">
        <v>29</v>
      </c>
      <c r="C34" s="10">
        <v>4105</v>
      </c>
      <c r="D34" s="9">
        <v>726</v>
      </c>
      <c r="E34" s="9">
        <v>0</v>
      </c>
      <c r="F34" s="9">
        <v>0</v>
      </c>
      <c r="G34" s="9">
        <f t="shared" si="1"/>
        <v>726</v>
      </c>
      <c r="H34" s="10">
        <v>60161</v>
      </c>
      <c r="I34" s="9">
        <v>0</v>
      </c>
      <c r="J34" s="9">
        <v>14.656000000000001</v>
      </c>
      <c r="K34" s="9">
        <v>0</v>
      </c>
      <c r="L34" s="9">
        <v>0</v>
      </c>
      <c r="M34" s="69">
        <v>0</v>
      </c>
      <c r="N34" s="15"/>
    </row>
    <row r="35" spans="2:14" s="12" customFormat="1" x14ac:dyDescent="0.25">
      <c r="B35" s="70" t="s">
        <v>30</v>
      </c>
      <c r="C35" s="11">
        <v>13</v>
      </c>
      <c r="D35" s="11">
        <v>12</v>
      </c>
      <c r="E35" s="11">
        <v>4.5</v>
      </c>
      <c r="F35" s="11">
        <v>1.5</v>
      </c>
      <c r="G35" s="11">
        <f t="shared" si="1"/>
        <v>6</v>
      </c>
      <c r="H35" s="11">
        <v>88</v>
      </c>
      <c r="I35" s="11">
        <v>28.13</v>
      </c>
      <c r="J35" s="11">
        <v>6.7690000000000001</v>
      </c>
      <c r="K35" s="11">
        <v>6.2510000000000003</v>
      </c>
      <c r="L35" s="13">
        <v>6457.34</v>
      </c>
      <c r="M35" s="71">
        <v>181.65</v>
      </c>
    </row>
    <row r="36" spans="2:14" x14ac:dyDescent="0.25">
      <c r="B36" s="68" t="s">
        <v>70</v>
      </c>
      <c r="C36" s="9">
        <v>17</v>
      </c>
      <c r="D36" s="14"/>
      <c r="E36" s="14"/>
      <c r="F36" s="14"/>
      <c r="G36" s="9">
        <f t="shared" si="1"/>
        <v>0</v>
      </c>
      <c r="H36" s="9">
        <v>155</v>
      </c>
      <c r="I36" s="14"/>
      <c r="J36" s="9">
        <v>9.1180000000000003</v>
      </c>
      <c r="K36" s="14"/>
      <c r="L36" s="14"/>
      <c r="M36" s="72"/>
      <c r="N36" s="15"/>
    </row>
    <row r="37" spans="2:14" s="12" customFormat="1" x14ac:dyDescent="0.25">
      <c r="B37" s="70" t="s">
        <v>31</v>
      </c>
      <c r="C37" s="13">
        <v>3138</v>
      </c>
      <c r="D37" s="13">
        <v>1542.2</v>
      </c>
      <c r="E37" s="11">
        <v>0</v>
      </c>
      <c r="F37" s="11">
        <v>0</v>
      </c>
      <c r="G37" s="11">
        <f t="shared" si="1"/>
        <v>1542.2</v>
      </c>
      <c r="H37" s="13">
        <v>6942.55</v>
      </c>
      <c r="I37" s="11">
        <v>0</v>
      </c>
      <c r="J37" s="11">
        <v>2.2120000000000002</v>
      </c>
      <c r="K37" s="11">
        <v>0</v>
      </c>
      <c r="L37" s="11">
        <v>0</v>
      </c>
      <c r="M37" s="71">
        <v>0</v>
      </c>
    </row>
    <row r="38" spans="2:14" x14ac:dyDescent="0.25">
      <c r="B38" s="68" t="s">
        <v>32</v>
      </c>
      <c r="C38" s="9">
        <v>29</v>
      </c>
      <c r="D38" s="9">
        <v>29</v>
      </c>
      <c r="E38" s="9">
        <v>0</v>
      </c>
      <c r="F38" s="9">
        <v>0</v>
      </c>
      <c r="G38" s="9">
        <f t="shared" si="1"/>
        <v>29</v>
      </c>
      <c r="H38" s="9">
        <v>574</v>
      </c>
      <c r="I38" s="9">
        <v>0</v>
      </c>
      <c r="J38" s="9">
        <v>19.792999999999999</v>
      </c>
      <c r="K38" s="9">
        <v>0</v>
      </c>
      <c r="L38" s="9">
        <v>0</v>
      </c>
      <c r="M38" s="69">
        <v>0</v>
      </c>
      <c r="N38" s="22"/>
    </row>
    <row r="39" spans="2:14" s="12" customFormat="1" x14ac:dyDescent="0.25">
      <c r="B39" s="70" t="s">
        <v>33</v>
      </c>
      <c r="C39" s="11">
        <v>264</v>
      </c>
      <c r="D39" s="11">
        <v>201.75</v>
      </c>
      <c r="E39" s="11">
        <v>60</v>
      </c>
      <c r="F39" s="11">
        <v>0</v>
      </c>
      <c r="G39" s="11">
        <f t="shared" si="1"/>
        <v>141.75</v>
      </c>
      <c r="H39" s="13">
        <v>8662</v>
      </c>
      <c r="I39" s="13">
        <v>1990.94</v>
      </c>
      <c r="J39" s="11">
        <v>32.811</v>
      </c>
      <c r="K39" s="11">
        <v>33.182000000000002</v>
      </c>
      <c r="L39" s="13">
        <v>2980.22</v>
      </c>
      <c r="M39" s="74">
        <v>5933.43</v>
      </c>
    </row>
    <row r="40" spans="2:14" x14ac:dyDescent="0.25">
      <c r="B40" s="68" t="s">
        <v>34</v>
      </c>
      <c r="C40" s="9">
        <v>4</v>
      </c>
      <c r="D40" s="9">
        <v>2.5</v>
      </c>
      <c r="E40" s="9">
        <v>1</v>
      </c>
      <c r="F40" s="9">
        <v>0</v>
      </c>
      <c r="G40" s="9">
        <f t="shared" si="1"/>
        <v>1.5</v>
      </c>
      <c r="H40" s="9">
        <v>16</v>
      </c>
      <c r="I40" s="9">
        <v>3.8</v>
      </c>
      <c r="J40" s="9">
        <v>4</v>
      </c>
      <c r="K40" s="9">
        <v>3.8</v>
      </c>
      <c r="L40" s="10">
        <v>11200</v>
      </c>
      <c r="M40" s="69">
        <v>42.56</v>
      </c>
      <c r="N40" s="22"/>
    </row>
    <row r="41" spans="2:14" s="12" customFormat="1" x14ac:dyDescent="0.25">
      <c r="B41" s="70" t="s">
        <v>35</v>
      </c>
      <c r="C41" s="11">
        <v>584</v>
      </c>
      <c r="D41" s="11">
        <v>503</v>
      </c>
      <c r="E41" s="11">
        <v>12</v>
      </c>
      <c r="F41" s="11">
        <v>0</v>
      </c>
      <c r="G41" s="11">
        <f t="shared" si="1"/>
        <v>491</v>
      </c>
      <c r="H41" s="13">
        <v>23241.5</v>
      </c>
      <c r="I41" s="11">
        <v>508.6</v>
      </c>
      <c r="J41" s="11">
        <v>39.796999999999997</v>
      </c>
      <c r="K41" s="11">
        <v>42.383000000000003</v>
      </c>
      <c r="L41" s="11">
        <v>564.4</v>
      </c>
      <c r="M41" s="71">
        <v>287.06</v>
      </c>
    </row>
    <row r="42" spans="2:14" x14ac:dyDescent="0.25">
      <c r="B42" s="68" t="s">
        <v>36</v>
      </c>
      <c r="C42" s="10">
        <v>15093</v>
      </c>
      <c r="D42" s="10">
        <v>10780.5</v>
      </c>
      <c r="E42" s="9">
        <v>0</v>
      </c>
      <c r="F42" s="9">
        <v>0</v>
      </c>
      <c r="G42" s="9">
        <f t="shared" si="1"/>
        <v>10780.5</v>
      </c>
      <c r="H42" s="10">
        <v>54241.45</v>
      </c>
      <c r="I42" s="9">
        <v>0</v>
      </c>
      <c r="J42" s="9">
        <v>3.5939999999999999</v>
      </c>
      <c r="K42" s="9">
        <v>0</v>
      </c>
      <c r="L42" s="9">
        <v>0</v>
      </c>
      <c r="M42" s="69">
        <v>0</v>
      </c>
      <c r="N42" s="22"/>
    </row>
    <row r="43" spans="2:14" s="12" customFormat="1" x14ac:dyDescent="0.25">
      <c r="B43" s="70" t="s">
        <v>37</v>
      </c>
      <c r="C43" s="11">
        <v>2</v>
      </c>
      <c r="D43" s="11">
        <v>2</v>
      </c>
      <c r="E43" s="11">
        <v>0</v>
      </c>
      <c r="F43" s="11">
        <v>0</v>
      </c>
      <c r="G43" s="11">
        <f t="shared" si="1"/>
        <v>2</v>
      </c>
      <c r="H43" s="11">
        <v>6</v>
      </c>
      <c r="I43" s="11">
        <v>0</v>
      </c>
      <c r="J43" s="11">
        <v>3</v>
      </c>
      <c r="K43" s="11">
        <v>0</v>
      </c>
      <c r="L43" s="11">
        <v>0</v>
      </c>
      <c r="M43" s="71">
        <v>0</v>
      </c>
    </row>
    <row r="44" spans="2:14" x14ac:dyDescent="0.25">
      <c r="B44" s="68" t="s">
        <v>71</v>
      </c>
      <c r="C44" s="9">
        <v>30</v>
      </c>
      <c r="D44" s="14"/>
      <c r="E44" s="14"/>
      <c r="F44" s="14"/>
      <c r="G44" s="9">
        <f t="shared" si="1"/>
        <v>0</v>
      </c>
      <c r="H44" s="9">
        <v>930</v>
      </c>
      <c r="I44" s="14"/>
      <c r="J44" s="9">
        <v>31</v>
      </c>
      <c r="K44" s="14"/>
      <c r="L44" s="14"/>
      <c r="M44" s="72"/>
      <c r="N44" s="22"/>
    </row>
    <row r="45" spans="2:14" s="12" customFormat="1" x14ac:dyDescent="0.25">
      <c r="B45" s="70" t="s">
        <v>38</v>
      </c>
      <c r="C45" s="11">
        <v>8</v>
      </c>
      <c r="D45" s="11">
        <v>5</v>
      </c>
      <c r="E45" s="11">
        <v>0</v>
      </c>
      <c r="F45" s="11">
        <v>0</v>
      </c>
      <c r="G45" s="11">
        <f t="shared" si="1"/>
        <v>5</v>
      </c>
      <c r="H45" s="11">
        <v>72</v>
      </c>
      <c r="I45" s="11">
        <v>0</v>
      </c>
      <c r="J45" s="11">
        <v>9</v>
      </c>
      <c r="K45" s="11">
        <v>0</v>
      </c>
      <c r="L45" s="11">
        <v>0</v>
      </c>
      <c r="M45" s="71">
        <v>0</v>
      </c>
    </row>
    <row r="46" spans="2:14" x14ac:dyDescent="0.25">
      <c r="B46" s="68" t="s">
        <v>39</v>
      </c>
      <c r="C46" s="9">
        <v>124</v>
      </c>
      <c r="D46" s="9">
        <v>84.2</v>
      </c>
      <c r="E46" s="9">
        <v>37</v>
      </c>
      <c r="F46" s="9">
        <v>0</v>
      </c>
      <c r="G46" s="9">
        <f t="shared" si="1"/>
        <v>47.2</v>
      </c>
      <c r="H46" s="10">
        <v>12115.5</v>
      </c>
      <c r="I46" s="9">
        <v>638</v>
      </c>
      <c r="J46" s="9">
        <v>97.706000000000003</v>
      </c>
      <c r="K46" s="9">
        <v>17.242999999999999</v>
      </c>
      <c r="L46" s="10">
        <v>4000</v>
      </c>
      <c r="M46" s="73">
        <v>2552</v>
      </c>
      <c r="N46" s="22"/>
    </row>
    <row r="47" spans="2:14" s="12" customFormat="1" x14ac:dyDescent="0.25">
      <c r="B47" s="70" t="s">
        <v>40</v>
      </c>
      <c r="C47" s="11">
        <v>6</v>
      </c>
      <c r="D47" s="11">
        <v>4</v>
      </c>
      <c r="E47" s="11">
        <v>4</v>
      </c>
      <c r="F47" s="11">
        <v>0</v>
      </c>
      <c r="G47" s="11">
        <f t="shared" si="1"/>
        <v>0</v>
      </c>
      <c r="H47" s="11">
        <v>42</v>
      </c>
      <c r="I47" s="11">
        <v>12</v>
      </c>
      <c r="J47" s="11">
        <v>7</v>
      </c>
      <c r="K47" s="11">
        <v>3</v>
      </c>
      <c r="L47" s="13">
        <v>8950</v>
      </c>
      <c r="M47" s="71">
        <v>107.4</v>
      </c>
    </row>
    <row r="48" spans="2:14" s="12" customFormat="1" x14ac:dyDescent="0.25">
      <c r="B48" s="68" t="s">
        <v>41</v>
      </c>
      <c r="C48" s="9">
        <v>12</v>
      </c>
      <c r="D48" s="9">
        <v>16.5</v>
      </c>
      <c r="E48" s="9">
        <v>9</v>
      </c>
      <c r="F48" s="9">
        <v>0</v>
      </c>
      <c r="G48" s="9">
        <f t="shared" si="1"/>
        <v>7.5</v>
      </c>
      <c r="H48" s="9">
        <v>96</v>
      </c>
      <c r="I48" s="9">
        <v>69</v>
      </c>
      <c r="J48" s="9">
        <v>8</v>
      </c>
      <c r="K48" s="9">
        <v>7.6669999999999998</v>
      </c>
      <c r="L48" s="10">
        <v>8278.26</v>
      </c>
      <c r="M48" s="69">
        <v>571.20000000000005</v>
      </c>
    </row>
    <row r="49" spans="2:15" s="12" customFormat="1" x14ac:dyDescent="0.25">
      <c r="B49" s="70" t="s">
        <v>42</v>
      </c>
      <c r="C49" s="11">
        <v>202</v>
      </c>
      <c r="D49" s="11">
        <v>10</v>
      </c>
      <c r="E49" s="11">
        <v>0</v>
      </c>
      <c r="F49" s="11">
        <v>0</v>
      </c>
      <c r="G49" s="11">
        <f t="shared" si="1"/>
        <v>10</v>
      </c>
      <c r="H49" s="13">
        <v>7087</v>
      </c>
      <c r="I49" s="11">
        <v>0</v>
      </c>
      <c r="J49" s="11">
        <v>35.084000000000003</v>
      </c>
      <c r="K49" s="11">
        <v>0</v>
      </c>
      <c r="L49" s="11">
        <v>0</v>
      </c>
      <c r="M49" s="71">
        <v>0</v>
      </c>
    </row>
    <row r="50" spans="2:15" s="12" customFormat="1" ht="22.5" x14ac:dyDescent="0.25">
      <c r="B50" s="68" t="s">
        <v>43</v>
      </c>
      <c r="C50" s="9">
        <v>192</v>
      </c>
      <c r="D50" s="9">
        <v>123</v>
      </c>
      <c r="E50" s="9">
        <v>0</v>
      </c>
      <c r="F50" s="9">
        <v>0</v>
      </c>
      <c r="G50" s="9">
        <f t="shared" si="1"/>
        <v>123</v>
      </c>
      <c r="H50" s="10">
        <v>5617</v>
      </c>
      <c r="I50" s="9">
        <v>0</v>
      </c>
      <c r="J50" s="9">
        <v>29.254999999999999</v>
      </c>
      <c r="K50" s="9">
        <v>0</v>
      </c>
      <c r="L50" s="9">
        <v>0</v>
      </c>
      <c r="M50" s="69">
        <v>0</v>
      </c>
    </row>
    <row r="51" spans="2:15" s="12" customFormat="1" x14ac:dyDescent="0.25">
      <c r="B51" s="70" t="s">
        <v>44</v>
      </c>
      <c r="C51" s="11">
        <v>458</v>
      </c>
      <c r="D51" s="11">
        <v>65</v>
      </c>
      <c r="E51" s="11">
        <v>0</v>
      </c>
      <c r="F51" s="11">
        <v>0</v>
      </c>
      <c r="G51" s="11">
        <f t="shared" si="1"/>
        <v>65</v>
      </c>
      <c r="H51" s="13">
        <v>1556.9</v>
      </c>
      <c r="I51" s="11">
        <v>0</v>
      </c>
      <c r="J51" s="11">
        <v>3.399</v>
      </c>
      <c r="K51" s="11">
        <v>0</v>
      </c>
      <c r="L51" s="11">
        <v>0</v>
      </c>
      <c r="M51" s="71">
        <v>0</v>
      </c>
    </row>
    <row r="52" spans="2:15" s="12" customFormat="1" x14ac:dyDescent="0.25">
      <c r="B52" s="68" t="s">
        <v>52</v>
      </c>
      <c r="C52" s="10">
        <v>7200</v>
      </c>
      <c r="D52" s="14"/>
      <c r="E52" s="14"/>
      <c r="F52" s="14"/>
      <c r="G52" s="9">
        <f t="shared" si="1"/>
        <v>0</v>
      </c>
      <c r="H52" s="10">
        <v>15840</v>
      </c>
      <c r="I52" s="14"/>
      <c r="J52" s="9">
        <v>2.2000000000000002</v>
      </c>
      <c r="K52" s="14"/>
      <c r="L52" s="14"/>
      <c r="M52" s="72"/>
    </row>
    <row r="53" spans="2:15" s="12" customFormat="1" x14ac:dyDescent="0.25">
      <c r="B53" s="70" t="s">
        <v>45</v>
      </c>
      <c r="C53" s="13">
        <v>2335</v>
      </c>
      <c r="D53" s="13">
        <v>1258.67</v>
      </c>
      <c r="E53" s="11">
        <v>727.87</v>
      </c>
      <c r="F53" s="11">
        <v>0</v>
      </c>
      <c r="G53" s="11">
        <f t="shared" si="1"/>
        <v>530.80000000000007</v>
      </c>
      <c r="H53" s="13">
        <v>259652.01</v>
      </c>
      <c r="I53" s="13">
        <v>80404.320000000007</v>
      </c>
      <c r="J53" s="11">
        <v>111.2</v>
      </c>
      <c r="K53" s="11">
        <v>110.465</v>
      </c>
      <c r="L53" s="13">
        <v>4301.34</v>
      </c>
      <c r="M53" s="74">
        <v>345846.41</v>
      </c>
    </row>
    <row r="54" spans="2:15" s="12" customFormat="1" x14ac:dyDescent="0.25">
      <c r="B54" s="68" t="s">
        <v>46</v>
      </c>
      <c r="C54" s="9">
        <v>300</v>
      </c>
      <c r="D54" s="9">
        <v>70</v>
      </c>
      <c r="E54" s="9">
        <v>0</v>
      </c>
      <c r="F54" s="9">
        <v>0</v>
      </c>
      <c r="G54" s="9">
        <f t="shared" si="1"/>
        <v>70</v>
      </c>
      <c r="H54" s="10">
        <v>6344</v>
      </c>
      <c r="I54" s="9">
        <v>0</v>
      </c>
      <c r="J54" s="9">
        <v>21.146999999999998</v>
      </c>
      <c r="K54" s="9">
        <v>0</v>
      </c>
      <c r="L54" s="9">
        <v>0</v>
      </c>
      <c r="M54" s="69">
        <v>0</v>
      </c>
    </row>
    <row r="55" spans="2:15" s="12" customFormat="1" x14ac:dyDescent="0.25">
      <c r="B55" s="70" t="s">
        <v>47</v>
      </c>
      <c r="C55" s="11">
        <v>2</v>
      </c>
      <c r="D55" s="11">
        <v>3</v>
      </c>
      <c r="E55" s="11">
        <v>0</v>
      </c>
      <c r="F55" s="11">
        <v>0</v>
      </c>
      <c r="G55" s="11">
        <f t="shared" si="1"/>
        <v>3</v>
      </c>
      <c r="H55" s="11">
        <v>3.5</v>
      </c>
      <c r="I55" s="11">
        <v>0</v>
      </c>
      <c r="J55" s="11">
        <v>1.75</v>
      </c>
      <c r="K55" s="11">
        <v>0</v>
      </c>
      <c r="L55" s="11">
        <v>0</v>
      </c>
      <c r="M55" s="71">
        <v>0</v>
      </c>
    </row>
    <row r="56" spans="2:15" s="12" customFormat="1" x14ac:dyDescent="0.25">
      <c r="B56" s="68" t="s">
        <v>72</v>
      </c>
      <c r="C56" s="9">
        <v>30</v>
      </c>
      <c r="D56" s="14"/>
      <c r="E56" s="14"/>
      <c r="F56" s="14"/>
      <c r="G56" s="9">
        <f t="shared" si="1"/>
        <v>0</v>
      </c>
      <c r="H56" s="9">
        <v>48</v>
      </c>
      <c r="I56" s="14"/>
      <c r="J56" s="9">
        <v>1.6</v>
      </c>
      <c r="K56" s="14"/>
      <c r="L56" s="14"/>
      <c r="M56" s="72"/>
    </row>
    <row r="57" spans="2:15" s="12" customFormat="1" x14ac:dyDescent="0.25">
      <c r="B57" s="70" t="s">
        <v>48</v>
      </c>
      <c r="C57" s="11">
        <v>15.5</v>
      </c>
      <c r="D57" s="11">
        <v>8.6</v>
      </c>
      <c r="E57" s="11">
        <v>2</v>
      </c>
      <c r="F57" s="11">
        <v>0</v>
      </c>
      <c r="G57" s="11">
        <f t="shared" si="1"/>
        <v>6.6</v>
      </c>
      <c r="H57" s="11">
        <v>198.3</v>
      </c>
      <c r="I57" s="11">
        <v>26.2</v>
      </c>
      <c r="J57" s="11">
        <v>12.794</v>
      </c>
      <c r="K57" s="11">
        <v>13.1</v>
      </c>
      <c r="L57" s="13">
        <v>3049.43</v>
      </c>
      <c r="M57" s="71">
        <v>79.900000000000006</v>
      </c>
    </row>
    <row r="58" spans="2:15" s="12" customFormat="1" x14ac:dyDescent="0.25">
      <c r="B58" s="68" t="s">
        <v>73</v>
      </c>
      <c r="C58" s="9">
        <v>49</v>
      </c>
      <c r="D58" s="14"/>
      <c r="E58" s="14"/>
      <c r="F58" s="14"/>
      <c r="G58" s="9">
        <f t="shared" si="1"/>
        <v>0</v>
      </c>
      <c r="H58" s="9">
        <v>481</v>
      </c>
      <c r="I58" s="14"/>
      <c r="J58" s="9">
        <v>9.8160000000000007</v>
      </c>
      <c r="K58" s="14"/>
      <c r="L58" s="14"/>
      <c r="M58" s="72"/>
    </row>
    <row r="59" spans="2:15" ht="15.75" thickBot="1" x14ac:dyDescent="0.3">
      <c r="B59" s="75" t="s">
        <v>49</v>
      </c>
      <c r="C59" s="76">
        <v>55125</v>
      </c>
      <c r="D59" s="76">
        <v>39633.22</v>
      </c>
      <c r="E59" s="76">
        <v>1439.07</v>
      </c>
      <c r="F59" s="77">
        <v>260</v>
      </c>
      <c r="G59" s="101">
        <f>SUM(G12:G58)</f>
        <v>37934.15</v>
      </c>
      <c r="H59" s="76">
        <v>636798.63</v>
      </c>
      <c r="I59" s="76">
        <v>101095.6</v>
      </c>
      <c r="J59" s="77">
        <v>0</v>
      </c>
      <c r="K59" s="77">
        <v>0</v>
      </c>
      <c r="L59" s="77">
        <v>0</v>
      </c>
      <c r="M59" s="78">
        <v>476395.42</v>
      </c>
    </row>
    <row r="60" spans="2:15" s="19" customFormat="1" x14ac:dyDescent="0.25">
      <c r="B60" s="16"/>
      <c r="C60" s="17"/>
      <c r="D60" s="17"/>
      <c r="E60" s="17"/>
      <c r="F60" s="17"/>
      <c r="G60" s="17"/>
      <c r="H60" s="17"/>
      <c r="I60" s="17"/>
      <c r="J60" s="18"/>
      <c r="K60" s="18"/>
      <c r="L60" s="18"/>
      <c r="M60" s="17"/>
    </row>
    <row r="61" spans="2:15" ht="15.75" thickBo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2:15" ht="15" customHeight="1" x14ac:dyDescent="0.25">
      <c r="B62" s="244" t="s">
        <v>141</v>
      </c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6"/>
    </row>
    <row r="63" spans="2:15" ht="45" x14ac:dyDescent="0.25">
      <c r="B63" s="66" t="s">
        <v>3</v>
      </c>
      <c r="C63" s="28" t="s">
        <v>136</v>
      </c>
      <c r="D63" s="28" t="s">
        <v>4</v>
      </c>
      <c r="E63" s="28" t="s">
        <v>58</v>
      </c>
      <c r="F63" s="28" t="s">
        <v>59</v>
      </c>
      <c r="G63" s="63" t="s">
        <v>68</v>
      </c>
      <c r="H63" s="28" t="s">
        <v>61</v>
      </c>
      <c r="I63" s="28" t="s">
        <v>62</v>
      </c>
      <c r="J63" s="28" t="s">
        <v>63</v>
      </c>
      <c r="K63" s="28" t="s">
        <v>64</v>
      </c>
      <c r="L63" s="28" t="s">
        <v>65</v>
      </c>
      <c r="M63" s="67" t="s">
        <v>66</v>
      </c>
    </row>
    <row r="64" spans="2:15" x14ac:dyDescent="0.25">
      <c r="B64" s="68" t="s">
        <v>50</v>
      </c>
      <c r="C64" s="9">
        <v>1.5</v>
      </c>
      <c r="D64" s="9">
        <v>1.5</v>
      </c>
      <c r="E64" s="9">
        <v>0</v>
      </c>
      <c r="F64" s="9">
        <v>0</v>
      </c>
      <c r="G64" s="9">
        <f>D64-E64-F64</f>
        <v>1.5</v>
      </c>
      <c r="H64" s="9">
        <v>1.73</v>
      </c>
      <c r="I64" s="9">
        <v>0</v>
      </c>
      <c r="J64" s="9">
        <v>1.153</v>
      </c>
      <c r="K64" s="9">
        <v>0</v>
      </c>
      <c r="L64" s="9">
        <v>0</v>
      </c>
      <c r="M64" s="69">
        <v>0</v>
      </c>
      <c r="N64" s="22"/>
      <c r="O64" s="22"/>
    </row>
    <row r="65" spans="2:15" s="12" customFormat="1" ht="22.5" x14ac:dyDescent="0.25">
      <c r="B65" s="70" t="s">
        <v>11</v>
      </c>
      <c r="C65" s="13">
        <v>9340</v>
      </c>
      <c r="D65" s="21"/>
      <c r="E65" s="21"/>
      <c r="F65" s="21"/>
      <c r="G65" s="11">
        <f t="shared" ref="G65:G77" si="2">D65-E65-F65</f>
        <v>0</v>
      </c>
      <c r="H65" s="13">
        <v>110475</v>
      </c>
      <c r="I65" s="21"/>
      <c r="J65" s="11">
        <v>11.827999999999999</v>
      </c>
      <c r="K65" s="21"/>
      <c r="L65" s="21"/>
      <c r="M65" s="79"/>
    </row>
    <row r="66" spans="2:15" x14ac:dyDescent="0.25">
      <c r="B66" s="68" t="s">
        <v>69</v>
      </c>
      <c r="C66" s="10">
        <v>1000</v>
      </c>
      <c r="D66" s="14"/>
      <c r="E66" s="14"/>
      <c r="F66" s="14"/>
      <c r="G66" s="9">
        <f t="shared" si="2"/>
        <v>0</v>
      </c>
      <c r="H66" s="9">
        <v>750</v>
      </c>
      <c r="I66" s="14"/>
      <c r="J66" s="9">
        <v>0.75</v>
      </c>
      <c r="K66" s="14"/>
      <c r="L66" s="14"/>
      <c r="M66" s="72"/>
      <c r="N66" s="12"/>
      <c r="O66" s="22"/>
    </row>
    <row r="67" spans="2:15" s="12" customFormat="1" x14ac:dyDescent="0.25">
      <c r="B67" s="70" t="s">
        <v>14</v>
      </c>
      <c r="C67" s="13">
        <v>3394</v>
      </c>
      <c r="D67" s="11">
        <v>550</v>
      </c>
      <c r="E67" s="11">
        <v>0</v>
      </c>
      <c r="F67" s="11">
        <v>0</v>
      </c>
      <c r="G67" s="11">
        <f t="shared" si="2"/>
        <v>550</v>
      </c>
      <c r="H67" s="13">
        <v>3741.1</v>
      </c>
      <c r="I67" s="11">
        <v>0</v>
      </c>
      <c r="J67" s="11">
        <v>1.1020000000000001</v>
      </c>
      <c r="K67" s="11">
        <v>0</v>
      </c>
      <c r="L67" s="11">
        <v>0</v>
      </c>
      <c r="M67" s="71">
        <v>0</v>
      </c>
    </row>
    <row r="68" spans="2:15" ht="22.5" x14ac:dyDescent="0.25">
      <c r="B68" s="68" t="s">
        <v>51</v>
      </c>
      <c r="C68" s="9">
        <v>352</v>
      </c>
      <c r="D68" s="9">
        <v>46</v>
      </c>
      <c r="E68" s="9">
        <v>0</v>
      </c>
      <c r="F68" s="9">
        <v>0</v>
      </c>
      <c r="G68" s="9">
        <f t="shared" si="2"/>
        <v>46</v>
      </c>
      <c r="H68" s="9">
        <v>137.69999999999999</v>
      </c>
      <c r="I68" s="9">
        <v>0</v>
      </c>
      <c r="J68" s="9">
        <v>0.39100000000000001</v>
      </c>
      <c r="K68" s="9">
        <v>0</v>
      </c>
      <c r="L68" s="9">
        <v>0</v>
      </c>
      <c r="M68" s="69">
        <v>0</v>
      </c>
      <c r="N68" s="12"/>
      <c r="O68" s="12"/>
    </row>
    <row r="69" spans="2:15" s="12" customFormat="1" x14ac:dyDescent="0.25">
      <c r="B69" s="70" t="s">
        <v>17</v>
      </c>
      <c r="C69" s="13">
        <v>8500</v>
      </c>
      <c r="D69" s="21"/>
      <c r="E69" s="21"/>
      <c r="F69" s="21"/>
      <c r="G69" s="11">
        <f t="shared" si="2"/>
        <v>0</v>
      </c>
      <c r="H69" s="13">
        <v>7225</v>
      </c>
      <c r="I69" s="21"/>
      <c r="J69" s="11">
        <v>0.85</v>
      </c>
      <c r="K69" s="21"/>
      <c r="L69" s="21"/>
      <c r="M69" s="79"/>
    </row>
    <row r="70" spans="2:15" x14ac:dyDescent="0.25">
      <c r="B70" s="68" t="s">
        <v>31</v>
      </c>
      <c r="C70" s="10">
        <v>125699</v>
      </c>
      <c r="D70" s="10">
        <v>5987</v>
      </c>
      <c r="E70" s="9">
        <v>0</v>
      </c>
      <c r="F70" s="9">
        <v>0</v>
      </c>
      <c r="G70" s="9">
        <f t="shared" si="2"/>
        <v>5987</v>
      </c>
      <c r="H70" s="10">
        <v>75547.37</v>
      </c>
      <c r="I70" s="9">
        <v>0</v>
      </c>
      <c r="J70" s="9">
        <v>0.60099999999999998</v>
      </c>
      <c r="K70" s="9">
        <v>0</v>
      </c>
      <c r="L70" s="9">
        <v>0</v>
      </c>
      <c r="M70" s="69">
        <v>0</v>
      </c>
      <c r="N70" s="22"/>
      <c r="O70" s="22"/>
    </row>
    <row r="71" spans="2:15" s="12" customFormat="1" x14ac:dyDescent="0.25">
      <c r="B71" s="70" t="s">
        <v>35</v>
      </c>
      <c r="C71" s="13">
        <v>2205</v>
      </c>
      <c r="D71" s="11">
        <v>24</v>
      </c>
      <c r="E71" s="11">
        <v>0</v>
      </c>
      <c r="F71" s="11">
        <v>0</v>
      </c>
      <c r="G71" s="11">
        <f t="shared" si="2"/>
        <v>24</v>
      </c>
      <c r="H71" s="13">
        <v>36725</v>
      </c>
      <c r="I71" s="11">
        <v>0</v>
      </c>
      <c r="J71" s="11">
        <v>16.655000000000001</v>
      </c>
      <c r="K71" s="11">
        <v>0</v>
      </c>
      <c r="L71" s="11">
        <v>0</v>
      </c>
      <c r="M71" s="71">
        <v>0</v>
      </c>
    </row>
    <row r="72" spans="2:15" x14ac:dyDescent="0.25">
      <c r="B72" s="68" t="s">
        <v>36</v>
      </c>
      <c r="C72" s="10">
        <v>222918.5</v>
      </c>
      <c r="D72" s="10">
        <v>41329</v>
      </c>
      <c r="E72" s="9">
        <v>0</v>
      </c>
      <c r="F72" s="9">
        <v>0</v>
      </c>
      <c r="G72" s="9">
        <f t="shared" si="2"/>
        <v>41329</v>
      </c>
      <c r="H72" s="10">
        <v>187048.46</v>
      </c>
      <c r="I72" s="9">
        <v>0</v>
      </c>
      <c r="J72" s="9">
        <v>0.83899999999999997</v>
      </c>
      <c r="K72" s="9">
        <v>0</v>
      </c>
      <c r="L72" s="9">
        <v>0</v>
      </c>
      <c r="M72" s="69">
        <v>0</v>
      </c>
      <c r="N72" s="22"/>
      <c r="O72" s="22"/>
    </row>
    <row r="73" spans="2:15" s="12" customFormat="1" x14ac:dyDescent="0.25">
      <c r="B73" s="70" t="s">
        <v>74</v>
      </c>
      <c r="C73" s="11">
        <v>60</v>
      </c>
      <c r="D73" s="21"/>
      <c r="E73" s="21"/>
      <c r="F73" s="21"/>
      <c r="G73" s="11">
        <f t="shared" si="2"/>
        <v>0</v>
      </c>
      <c r="H73" s="11">
        <v>960</v>
      </c>
      <c r="I73" s="21"/>
      <c r="J73" s="11">
        <v>16</v>
      </c>
      <c r="K73" s="21"/>
      <c r="L73" s="21"/>
      <c r="M73" s="79"/>
    </row>
    <row r="74" spans="2:15" ht="22.5" x14ac:dyDescent="0.25">
      <c r="B74" s="68" t="s">
        <v>43</v>
      </c>
      <c r="C74" s="10">
        <v>1246</v>
      </c>
      <c r="D74" s="14"/>
      <c r="E74" s="14"/>
      <c r="F74" s="14"/>
      <c r="G74" s="9">
        <f t="shared" si="2"/>
        <v>0</v>
      </c>
      <c r="H74" s="10">
        <v>20570.2</v>
      </c>
      <c r="I74" s="14"/>
      <c r="J74" s="9">
        <v>16.509</v>
      </c>
      <c r="K74" s="14"/>
      <c r="L74" s="14"/>
      <c r="M74" s="72"/>
      <c r="N74" s="22"/>
      <c r="O74" s="22"/>
    </row>
    <row r="75" spans="2:15" s="12" customFormat="1" x14ac:dyDescent="0.25">
      <c r="B75" s="70" t="s">
        <v>44</v>
      </c>
      <c r="C75" s="13">
        <v>17432</v>
      </c>
      <c r="D75" s="13">
        <v>2693</v>
      </c>
      <c r="E75" s="11">
        <v>0</v>
      </c>
      <c r="F75" s="11">
        <v>0</v>
      </c>
      <c r="G75" s="11">
        <f t="shared" si="2"/>
        <v>2693</v>
      </c>
      <c r="H75" s="13">
        <v>22441.95</v>
      </c>
      <c r="I75" s="11">
        <v>0</v>
      </c>
      <c r="J75" s="11">
        <v>1.2869999999999999</v>
      </c>
      <c r="K75" s="11">
        <v>0</v>
      </c>
      <c r="L75" s="11">
        <v>0</v>
      </c>
      <c r="M75" s="71">
        <v>0</v>
      </c>
    </row>
    <row r="76" spans="2:15" x14ac:dyDescent="0.25">
      <c r="B76" s="68" t="s">
        <v>52</v>
      </c>
      <c r="C76" s="10">
        <v>32694</v>
      </c>
      <c r="D76" s="10">
        <v>1370</v>
      </c>
      <c r="E76" s="9">
        <v>0</v>
      </c>
      <c r="F76" s="9">
        <v>0</v>
      </c>
      <c r="G76" s="9">
        <f t="shared" si="2"/>
        <v>1370</v>
      </c>
      <c r="H76" s="10">
        <v>57339.199999999997</v>
      </c>
      <c r="I76" s="9">
        <v>0</v>
      </c>
      <c r="J76" s="9">
        <v>1.754</v>
      </c>
      <c r="K76" s="9">
        <v>0</v>
      </c>
      <c r="L76" s="9">
        <v>0</v>
      </c>
      <c r="M76" s="69">
        <v>0</v>
      </c>
      <c r="N76" s="22"/>
      <c r="O76" s="22"/>
    </row>
    <row r="77" spans="2:15" s="12" customFormat="1" x14ac:dyDescent="0.25">
      <c r="B77" s="70" t="s">
        <v>72</v>
      </c>
      <c r="C77" s="13">
        <v>1000</v>
      </c>
      <c r="D77" s="21"/>
      <c r="E77" s="21"/>
      <c r="F77" s="21"/>
      <c r="G77" s="11">
        <f t="shared" si="2"/>
        <v>0</v>
      </c>
      <c r="H77" s="11">
        <v>900</v>
      </c>
      <c r="I77" s="21"/>
      <c r="J77" s="11">
        <v>0.9</v>
      </c>
      <c r="K77" s="21"/>
      <c r="L77" s="21"/>
      <c r="M77" s="79"/>
    </row>
    <row r="78" spans="2:15" ht="15.75" thickBot="1" x14ac:dyDescent="0.3">
      <c r="B78" s="75" t="s">
        <v>49</v>
      </c>
      <c r="C78" s="76">
        <v>425842</v>
      </c>
      <c r="D78" s="76">
        <v>52000.5</v>
      </c>
      <c r="E78" s="77">
        <v>0</v>
      </c>
      <c r="F78" s="77">
        <v>0</v>
      </c>
      <c r="G78" s="101">
        <f>SUM(G64:G77)</f>
        <v>52000.5</v>
      </c>
      <c r="H78" s="76">
        <v>523862.71</v>
      </c>
      <c r="I78" s="77">
        <v>0</v>
      </c>
      <c r="J78" s="77">
        <v>0</v>
      </c>
      <c r="K78" s="77">
        <v>0</v>
      </c>
      <c r="L78" s="77">
        <v>0</v>
      </c>
      <c r="M78" s="80">
        <v>0</v>
      </c>
      <c r="N78" s="22"/>
      <c r="O78" s="22"/>
    </row>
    <row r="79" spans="2:15" x14ac:dyDescent="0.25">
      <c r="B79" s="247" t="s">
        <v>134</v>
      </c>
      <c r="C79" s="247"/>
      <c r="D79" s="247"/>
      <c r="E79" s="247"/>
      <c r="F79" s="247"/>
      <c r="G79" s="247"/>
      <c r="H79" s="247"/>
      <c r="I79" s="247"/>
      <c r="J79" s="2"/>
      <c r="K79" s="2"/>
      <c r="L79" s="2"/>
      <c r="M79" s="2"/>
      <c r="N79" s="22"/>
      <c r="O79" s="22"/>
    </row>
    <row r="80" spans="2:15" x14ac:dyDescent="0.25">
      <c r="B80" s="247"/>
      <c r="C80" s="247"/>
      <c r="D80" s="247"/>
      <c r="E80" s="247"/>
      <c r="F80" s="247"/>
      <c r="G80" s="247"/>
      <c r="H80" s="247"/>
      <c r="I80" s="247"/>
      <c r="J80" s="2"/>
      <c r="K80" s="2"/>
      <c r="L80" s="2"/>
      <c r="M80" s="2"/>
    </row>
  </sheetData>
  <mergeCells count="8">
    <mergeCell ref="B62:M62"/>
    <mergeCell ref="B79:I79"/>
    <mergeCell ref="B80:I80"/>
    <mergeCell ref="B2:M2"/>
    <mergeCell ref="B3:M3"/>
    <mergeCell ref="B4:M4"/>
    <mergeCell ref="B5:C5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1"/>
  <sheetViews>
    <sheetView workbookViewId="0">
      <selection activeCell="I4" sqref="I4"/>
    </sheetView>
  </sheetViews>
  <sheetFormatPr baseColWidth="10" defaultColWidth="11.42578125" defaultRowHeight="15" x14ac:dyDescent="0.25"/>
  <cols>
    <col min="1" max="1" width="22.28515625" style="22" bestFit="1" customWidth="1"/>
    <col min="2" max="2" width="13" style="22" customWidth="1"/>
    <col min="3" max="3" width="15" style="22" bestFit="1" customWidth="1"/>
    <col min="4" max="16384" width="11.42578125" style="22"/>
  </cols>
  <sheetData>
    <row r="1" spans="1:43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</row>
    <row r="2" spans="1:43" ht="15" customHeight="1" x14ac:dyDescent="0.25">
      <c r="A2" s="260" t="s">
        <v>206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</row>
    <row r="3" spans="1:43" x14ac:dyDescent="0.2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</row>
    <row r="4" spans="1:43" ht="30.75" customHeight="1" x14ac:dyDescent="0.25">
      <c r="A4" s="262" t="s">
        <v>213</v>
      </c>
      <c r="B4" s="262"/>
      <c r="C4" s="103">
        <f>AQ45+J103</f>
        <v>91633.72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</row>
    <row r="5" spans="1:43" ht="30.75" customHeight="1" x14ac:dyDescent="0.25">
      <c r="A5" s="140"/>
      <c r="B5" s="140"/>
      <c r="C5" s="141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</row>
    <row r="6" spans="1:43" ht="15.75" x14ac:dyDescent="0.25">
      <c r="A6" s="258" t="s">
        <v>208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</row>
    <row r="7" spans="1:43" ht="16.5" thickBot="1" x14ac:dyDescent="0.3">
      <c r="A7" s="259" t="s">
        <v>146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</row>
    <row r="8" spans="1:43" ht="33.75" x14ac:dyDescent="0.25">
      <c r="A8" s="105" t="s">
        <v>143</v>
      </c>
      <c r="B8" s="106" t="s">
        <v>8</v>
      </c>
      <c r="C8" s="106" t="s">
        <v>9</v>
      </c>
      <c r="D8" s="106" t="s">
        <v>10</v>
      </c>
      <c r="E8" s="106" t="s">
        <v>11</v>
      </c>
      <c r="F8" s="106" t="s">
        <v>12</v>
      </c>
      <c r="G8" s="106" t="s">
        <v>13</v>
      </c>
      <c r="H8" s="106" t="s">
        <v>14</v>
      </c>
      <c r="I8" s="106" t="s">
        <v>15</v>
      </c>
      <c r="J8" s="106" t="s">
        <v>16</v>
      </c>
      <c r="K8" s="106" t="s">
        <v>17</v>
      </c>
      <c r="L8" s="106" t="s">
        <v>18</v>
      </c>
      <c r="M8" s="106" t="s">
        <v>24</v>
      </c>
      <c r="N8" s="106" t="s">
        <v>19</v>
      </c>
      <c r="O8" s="116" t="s">
        <v>20</v>
      </c>
      <c r="P8" s="124" t="s">
        <v>21</v>
      </c>
      <c r="Q8" s="120" t="s">
        <v>22</v>
      </c>
      <c r="R8" s="106" t="s">
        <v>23</v>
      </c>
      <c r="S8" s="106" t="s">
        <v>25</v>
      </c>
      <c r="T8" s="106" t="s">
        <v>26</v>
      </c>
      <c r="U8" s="106" t="s">
        <v>27</v>
      </c>
      <c r="V8" s="106" t="s">
        <v>28</v>
      </c>
      <c r="W8" s="106" t="s">
        <v>29</v>
      </c>
      <c r="X8" s="106" t="s">
        <v>30</v>
      </c>
      <c r="Y8" s="106" t="s">
        <v>31</v>
      </c>
      <c r="Z8" s="106" t="s">
        <v>32</v>
      </c>
      <c r="AA8" s="106" t="s">
        <v>33</v>
      </c>
      <c r="AB8" s="116" t="s">
        <v>35</v>
      </c>
      <c r="AC8" s="124" t="s">
        <v>36</v>
      </c>
      <c r="AD8" s="120" t="s">
        <v>34</v>
      </c>
      <c r="AE8" s="106" t="s">
        <v>37</v>
      </c>
      <c r="AF8" s="106" t="s">
        <v>38</v>
      </c>
      <c r="AG8" s="106" t="s">
        <v>39</v>
      </c>
      <c r="AH8" s="106" t="s">
        <v>40</v>
      </c>
      <c r="AI8" s="106" t="s">
        <v>41</v>
      </c>
      <c r="AJ8" s="106" t="s">
        <v>42</v>
      </c>
      <c r="AK8" s="106" t="s">
        <v>43</v>
      </c>
      <c r="AL8" s="106" t="s">
        <v>44</v>
      </c>
      <c r="AM8" s="106" t="s">
        <v>45</v>
      </c>
      <c r="AN8" s="106" t="s">
        <v>46</v>
      </c>
      <c r="AO8" s="106" t="s">
        <v>47</v>
      </c>
      <c r="AP8" s="106" t="s">
        <v>48</v>
      </c>
      <c r="AQ8" s="107" t="s">
        <v>49</v>
      </c>
    </row>
    <row r="9" spans="1:43" x14ac:dyDescent="0.25">
      <c r="A9" s="108" t="s">
        <v>150</v>
      </c>
      <c r="B9" s="29">
        <v>5.5</v>
      </c>
      <c r="C9" s="29">
        <v>1.5</v>
      </c>
      <c r="D9" s="29">
        <v>0</v>
      </c>
      <c r="E9" s="29">
        <v>6</v>
      </c>
      <c r="F9" s="29">
        <v>3</v>
      </c>
      <c r="G9" s="29">
        <v>3</v>
      </c>
      <c r="H9" s="29">
        <v>0</v>
      </c>
      <c r="I9" s="29">
        <v>4</v>
      </c>
      <c r="J9" s="29">
        <v>0</v>
      </c>
      <c r="K9" s="29">
        <v>0</v>
      </c>
      <c r="L9" s="29">
        <v>5.5</v>
      </c>
      <c r="M9" s="29">
        <v>0</v>
      </c>
      <c r="N9" s="29">
        <v>0</v>
      </c>
      <c r="O9" s="117">
        <v>0</v>
      </c>
      <c r="P9" s="125">
        <v>4.5</v>
      </c>
      <c r="Q9" s="121">
        <v>0</v>
      </c>
      <c r="R9" s="29">
        <v>0</v>
      </c>
      <c r="S9" s="29">
        <v>8</v>
      </c>
      <c r="T9" s="29">
        <v>8</v>
      </c>
      <c r="U9" s="29">
        <v>5</v>
      </c>
      <c r="V9" s="29">
        <v>10</v>
      </c>
      <c r="W9" s="29">
        <v>17</v>
      </c>
      <c r="X9" s="29">
        <v>0</v>
      </c>
      <c r="Y9" s="29">
        <v>32</v>
      </c>
      <c r="Z9" s="29">
        <v>0</v>
      </c>
      <c r="AA9" s="29">
        <v>9</v>
      </c>
      <c r="AB9" s="117">
        <v>9</v>
      </c>
      <c r="AC9" s="125">
        <v>68</v>
      </c>
      <c r="AD9" s="121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3</v>
      </c>
      <c r="AL9" s="29">
        <v>0</v>
      </c>
      <c r="AM9" s="29">
        <v>0</v>
      </c>
      <c r="AN9" s="29">
        <v>0</v>
      </c>
      <c r="AO9" s="29">
        <v>0</v>
      </c>
      <c r="AP9" s="29">
        <v>3</v>
      </c>
      <c r="AQ9" s="109">
        <f>SUM(B9:AP9)</f>
        <v>205</v>
      </c>
    </row>
    <row r="10" spans="1:43" x14ac:dyDescent="0.25">
      <c r="A10" s="110" t="s">
        <v>151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118">
        <v>0</v>
      </c>
      <c r="P10" s="126">
        <v>0</v>
      </c>
      <c r="Q10" s="122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118">
        <v>0</v>
      </c>
      <c r="AC10" s="126">
        <v>13</v>
      </c>
      <c r="AD10" s="122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111">
        <f t="shared" ref="AQ10:AQ44" si="0">SUM(B10:AP10)</f>
        <v>13</v>
      </c>
    </row>
    <row r="11" spans="1:43" x14ac:dyDescent="0.25">
      <c r="A11" s="108" t="s">
        <v>152</v>
      </c>
      <c r="B11" s="29">
        <v>0</v>
      </c>
      <c r="C11" s="29">
        <v>0</v>
      </c>
      <c r="D11" s="29">
        <v>0</v>
      </c>
      <c r="E11" s="29">
        <v>2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117">
        <v>0</v>
      </c>
      <c r="P11" s="125">
        <v>0</v>
      </c>
      <c r="Q11" s="121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34</v>
      </c>
      <c r="Z11" s="29">
        <v>0</v>
      </c>
      <c r="AA11" s="29">
        <v>0</v>
      </c>
      <c r="AB11" s="117">
        <v>8</v>
      </c>
      <c r="AC11" s="125">
        <v>112</v>
      </c>
      <c r="AD11" s="121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1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109">
        <f t="shared" si="0"/>
        <v>157</v>
      </c>
    </row>
    <row r="12" spans="1:43" x14ac:dyDescent="0.25">
      <c r="A12" s="110" t="s">
        <v>153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5</v>
      </c>
      <c r="J12" s="31">
        <v>0</v>
      </c>
      <c r="K12" s="31">
        <v>0</v>
      </c>
      <c r="L12" s="31">
        <v>90</v>
      </c>
      <c r="M12" s="31">
        <v>0</v>
      </c>
      <c r="N12" s="31">
        <v>0</v>
      </c>
      <c r="O12" s="118">
        <v>0</v>
      </c>
      <c r="P12" s="126">
        <v>30</v>
      </c>
      <c r="Q12" s="122">
        <v>135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118">
        <v>0</v>
      </c>
      <c r="AC12" s="126">
        <v>56</v>
      </c>
      <c r="AD12" s="122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120.5</v>
      </c>
      <c r="AN12" s="31">
        <v>0</v>
      </c>
      <c r="AO12" s="31">
        <v>0</v>
      </c>
      <c r="AP12" s="31">
        <v>0</v>
      </c>
      <c r="AQ12" s="111">
        <f t="shared" si="0"/>
        <v>436.5</v>
      </c>
    </row>
    <row r="13" spans="1:43" x14ac:dyDescent="0.25">
      <c r="A13" s="108" t="s">
        <v>154</v>
      </c>
      <c r="B13" s="29">
        <v>0</v>
      </c>
      <c r="C13" s="29">
        <v>1.5</v>
      </c>
      <c r="D13" s="29">
        <v>0</v>
      </c>
      <c r="E13" s="29">
        <v>30</v>
      </c>
      <c r="F13" s="29">
        <v>0</v>
      </c>
      <c r="G13" s="29">
        <v>0</v>
      </c>
      <c r="H13" s="29">
        <v>0</v>
      </c>
      <c r="I13" s="29">
        <v>72.95</v>
      </c>
      <c r="J13" s="29">
        <v>0</v>
      </c>
      <c r="K13" s="29">
        <v>0</v>
      </c>
      <c r="L13" s="29">
        <v>17.75</v>
      </c>
      <c r="M13" s="29">
        <v>0</v>
      </c>
      <c r="N13" s="29">
        <v>0</v>
      </c>
      <c r="O13" s="117">
        <v>0</v>
      </c>
      <c r="P13" s="125">
        <v>15.8</v>
      </c>
      <c r="Q13" s="121">
        <v>90.5</v>
      </c>
      <c r="R13" s="29">
        <v>10.3</v>
      </c>
      <c r="S13" s="29">
        <v>8.85</v>
      </c>
      <c r="T13" s="29">
        <v>18.7</v>
      </c>
      <c r="U13" s="29">
        <v>2.4500000000000002</v>
      </c>
      <c r="V13" s="29">
        <v>0</v>
      </c>
      <c r="W13" s="29">
        <v>0</v>
      </c>
      <c r="X13" s="29">
        <v>0</v>
      </c>
      <c r="Y13" s="29">
        <v>13.7</v>
      </c>
      <c r="Z13" s="29">
        <v>0</v>
      </c>
      <c r="AA13" s="29">
        <v>12.75</v>
      </c>
      <c r="AB13" s="117">
        <v>31</v>
      </c>
      <c r="AC13" s="125">
        <v>51.5</v>
      </c>
      <c r="AD13" s="121">
        <v>0</v>
      </c>
      <c r="AE13" s="29">
        <v>0</v>
      </c>
      <c r="AF13" s="29">
        <v>0</v>
      </c>
      <c r="AG13" s="29">
        <v>11</v>
      </c>
      <c r="AH13" s="29">
        <v>0</v>
      </c>
      <c r="AI13" s="29">
        <v>0</v>
      </c>
      <c r="AJ13" s="29">
        <v>0</v>
      </c>
      <c r="AK13" s="29">
        <v>50</v>
      </c>
      <c r="AL13" s="29">
        <v>0</v>
      </c>
      <c r="AM13" s="29">
        <v>97.57</v>
      </c>
      <c r="AN13" s="29">
        <v>10</v>
      </c>
      <c r="AO13" s="29">
        <v>0</v>
      </c>
      <c r="AP13" s="29">
        <v>1.6</v>
      </c>
      <c r="AQ13" s="109">
        <f t="shared" si="0"/>
        <v>547.91999999999996</v>
      </c>
    </row>
    <row r="14" spans="1:43" x14ac:dyDescent="0.25">
      <c r="A14" s="110" t="s">
        <v>155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118">
        <v>0</v>
      </c>
      <c r="P14" s="126">
        <v>0</v>
      </c>
      <c r="Q14" s="122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118">
        <v>0</v>
      </c>
      <c r="AC14" s="126">
        <v>48</v>
      </c>
      <c r="AD14" s="122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111">
        <f t="shared" si="0"/>
        <v>48</v>
      </c>
    </row>
    <row r="15" spans="1:43" x14ac:dyDescent="0.25">
      <c r="A15" s="108" t="s">
        <v>156</v>
      </c>
      <c r="B15" s="29">
        <v>0</v>
      </c>
      <c r="C15" s="29">
        <v>0</v>
      </c>
      <c r="D15" s="29">
        <v>0</v>
      </c>
      <c r="E15" s="29">
        <v>3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117">
        <v>0</v>
      </c>
      <c r="P15" s="125">
        <v>0</v>
      </c>
      <c r="Q15" s="121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2.5</v>
      </c>
      <c r="Z15" s="29">
        <v>0</v>
      </c>
      <c r="AA15" s="29">
        <v>0</v>
      </c>
      <c r="AB15" s="117">
        <v>2</v>
      </c>
      <c r="AC15" s="125">
        <v>6</v>
      </c>
      <c r="AD15" s="121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109">
        <f t="shared" si="0"/>
        <v>13.5</v>
      </c>
    </row>
    <row r="16" spans="1:43" x14ac:dyDescent="0.25">
      <c r="A16" s="110" t="s">
        <v>157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118">
        <v>0</v>
      </c>
      <c r="P16" s="126">
        <v>0</v>
      </c>
      <c r="Q16" s="122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118">
        <v>0</v>
      </c>
      <c r="AC16" s="126">
        <v>20</v>
      </c>
      <c r="AD16" s="122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111">
        <f t="shared" si="0"/>
        <v>20</v>
      </c>
    </row>
    <row r="17" spans="1:43" x14ac:dyDescent="0.25">
      <c r="A17" s="108" t="s">
        <v>158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90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17">
        <v>0</v>
      </c>
      <c r="P17" s="125">
        <v>0</v>
      </c>
      <c r="Q17" s="121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230</v>
      </c>
      <c r="X17" s="29">
        <v>0</v>
      </c>
      <c r="Y17" s="29">
        <v>19</v>
      </c>
      <c r="Z17" s="29">
        <v>4</v>
      </c>
      <c r="AA17" s="29">
        <v>0</v>
      </c>
      <c r="AB17" s="117">
        <v>0</v>
      </c>
      <c r="AC17" s="125">
        <v>99</v>
      </c>
      <c r="AD17" s="121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109">
        <f t="shared" si="0"/>
        <v>442</v>
      </c>
    </row>
    <row r="18" spans="1:43" x14ac:dyDescent="0.25">
      <c r="A18" s="110" t="s">
        <v>159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118">
        <v>0</v>
      </c>
      <c r="P18" s="126">
        <v>0</v>
      </c>
      <c r="Q18" s="122">
        <v>8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118">
        <v>0</v>
      </c>
      <c r="AC18" s="126">
        <v>65</v>
      </c>
      <c r="AD18" s="122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3</v>
      </c>
      <c r="AL18" s="31">
        <v>0</v>
      </c>
      <c r="AM18" s="31">
        <v>10</v>
      </c>
      <c r="AN18" s="31">
        <v>0</v>
      </c>
      <c r="AO18" s="31">
        <v>0</v>
      </c>
      <c r="AP18" s="31">
        <v>0</v>
      </c>
      <c r="AQ18" s="111">
        <f t="shared" si="0"/>
        <v>86</v>
      </c>
    </row>
    <row r="19" spans="1:43" x14ac:dyDescent="0.25">
      <c r="A19" s="108" t="s">
        <v>160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117">
        <v>0</v>
      </c>
      <c r="P19" s="125">
        <v>0</v>
      </c>
      <c r="Q19" s="121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85</v>
      </c>
      <c r="Z19" s="29">
        <v>0</v>
      </c>
      <c r="AA19" s="29">
        <v>0</v>
      </c>
      <c r="AB19" s="117">
        <v>0</v>
      </c>
      <c r="AC19" s="125">
        <v>190</v>
      </c>
      <c r="AD19" s="121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40</v>
      </c>
      <c r="AM19" s="29">
        <v>0</v>
      </c>
      <c r="AN19" s="29">
        <v>0</v>
      </c>
      <c r="AO19" s="29">
        <v>0</v>
      </c>
      <c r="AP19" s="29">
        <v>0</v>
      </c>
      <c r="AQ19" s="109">
        <f t="shared" si="0"/>
        <v>315</v>
      </c>
    </row>
    <row r="20" spans="1:43" x14ac:dyDescent="0.25">
      <c r="A20" s="110" t="s">
        <v>161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118">
        <v>0</v>
      </c>
      <c r="P20" s="126">
        <v>0</v>
      </c>
      <c r="Q20" s="122">
        <v>8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118">
        <v>0</v>
      </c>
      <c r="AC20" s="126">
        <v>23</v>
      </c>
      <c r="AD20" s="122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20</v>
      </c>
      <c r="AN20" s="31">
        <v>0</v>
      </c>
      <c r="AO20" s="31">
        <v>0</v>
      </c>
      <c r="AP20" s="31">
        <v>0</v>
      </c>
      <c r="AQ20" s="111">
        <f t="shared" si="0"/>
        <v>51</v>
      </c>
    </row>
    <row r="21" spans="1:43" x14ac:dyDescent="0.25">
      <c r="A21" s="108" t="s">
        <v>162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117">
        <v>0</v>
      </c>
      <c r="P21" s="125">
        <v>0</v>
      </c>
      <c r="Q21" s="121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117">
        <v>0</v>
      </c>
      <c r="AC21" s="125">
        <v>15</v>
      </c>
      <c r="AD21" s="121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109">
        <f t="shared" si="0"/>
        <v>15</v>
      </c>
    </row>
    <row r="22" spans="1:43" x14ac:dyDescent="0.25">
      <c r="A22" s="110" t="s">
        <v>163</v>
      </c>
      <c r="B22" s="31">
        <v>0</v>
      </c>
      <c r="C22" s="31">
        <v>0</v>
      </c>
      <c r="D22" s="31">
        <v>0</v>
      </c>
      <c r="E22" s="31">
        <v>10</v>
      </c>
      <c r="F22" s="31">
        <v>0</v>
      </c>
      <c r="G22" s="31">
        <v>0</v>
      </c>
      <c r="H22" s="31">
        <v>0</v>
      </c>
      <c r="I22" s="31">
        <v>0.5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118">
        <v>0</v>
      </c>
      <c r="P22" s="126">
        <v>0</v>
      </c>
      <c r="Q22" s="122">
        <v>40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118">
        <v>0</v>
      </c>
      <c r="AC22" s="126">
        <v>139</v>
      </c>
      <c r="AD22" s="122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5</v>
      </c>
      <c r="AK22" s="31">
        <v>0</v>
      </c>
      <c r="AL22" s="31">
        <v>0</v>
      </c>
      <c r="AM22" s="31">
        <v>32.5</v>
      </c>
      <c r="AN22" s="31">
        <v>15</v>
      </c>
      <c r="AO22" s="31">
        <v>0</v>
      </c>
      <c r="AP22" s="31">
        <v>0</v>
      </c>
      <c r="AQ22" s="111">
        <f t="shared" si="0"/>
        <v>242</v>
      </c>
    </row>
    <row r="23" spans="1:43" x14ac:dyDescent="0.25">
      <c r="A23" s="108" t="s">
        <v>164</v>
      </c>
      <c r="B23" s="29">
        <v>12</v>
      </c>
      <c r="C23" s="29">
        <v>3.5</v>
      </c>
      <c r="D23" s="29">
        <v>7</v>
      </c>
      <c r="E23" s="29">
        <v>8</v>
      </c>
      <c r="F23" s="29">
        <v>8.5</v>
      </c>
      <c r="G23" s="29">
        <v>9</v>
      </c>
      <c r="H23" s="29">
        <v>0</v>
      </c>
      <c r="I23" s="29">
        <v>12.5</v>
      </c>
      <c r="J23" s="29">
        <v>0</v>
      </c>
      <c r="K23" s="29">
        <v>0</v>
      </c>
      <c r="L23" s="29">
        <v>20</v>
      </c>
      <c r="M23" s="29">
        <v>5</v>
      </c>
      <c r="N23" s="29">
        <v>0</v>
      </c>
      <c r="O23" s="117">
        <v>0</v>
      </c>
      <c r="P23" s="125">
        <v>4</v>
      </c>
      <c r="Q23" s="121">
        <v>3</v>
      </c>
      <c r="R23" s="29">
        <v>0</v>
      </c>
      <c r="S23" s="29">
        <v>25</v>
      </c>
      <c r="T23" s="29">
        <v>21</v>
      </c>
      <c r="U23" s="29">
        <v>10</v>
      </c>
      <c r="V23" s="29">
        <v>9</v>
      </c>
      <c r="W23" s="29">
        <v>0</v>
      </c>
      <c r="X23" s="29">
        <v>6</v>
      </c>
      <c r="Y23" s="29">
        <v>103</v>
      </c>
      <c r="Z23" s="29">
        <v>0</v>
      </c>
      <c r="AA23" s="29">
        <v>32</v>
      </c>
      <c r="AB23" s="117">
        <v>31</v>
      </c>
      <c r="AC23" s="127">
        <v>1395</v>
      </c>
      <c r="AD23" s="121">
        <v>2.5</v>
      </c>
      <c r="AE23" s="29">
        <v>2</v>
      </c>
      <c r="AF23" s="29">
        <v>5</v>
      </c>
      <c r="AG23" s="29">
        <v>2.5</v>
      </c>
      <c r="AH23" s="29">
        <v>4</v>
      </c>
      <c r="AI23" s="29">
        <v>9.5</v>
      </c>
      <c r="AJ23" s="29">
        <v>0</v>
      </c>
      <c r="AK23" s="29">
        <v>4</v>
      </c>
      <c r="AL23" s="29">
        <v>0</v>
      </c>
      <c r="AM23" s="29">
        <v>3</v>
      </c>
      <c r="AN23" s="29">
        <v>0</v>
      </c>
      <c r="AO23" s="29">
        <v>3</v>
      </c>
      <c r="AP23" s="29">
        <v>4</v>
      </c>
      <c r="AQ23" s="109">
        <f t="shared" si="0"/>
        <v>1764</v>
      </c>
    </row>
    <row r="24" spans="1:43" x14ac:dyDescent="0.25">
      <c r="A24" s="110" t="s">
        <v>144</v>
      </c>
      <c r="B24" s="31">
        <v>0</v>
      </c>
      <c r="C24" s="31">
        <v>0</v>
      </c>
      <c r="D24" s="31">
        <v>0</v>
      </c>
      <c r="E24" s="31">
        <v>6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118">
        <v>0</v>
      </c>
      <c r="P24" s="133">
        <v>1495</v>
      </c>
      <c r="Q24" s="122">
        <v>58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28</v>
      </c>
      <c r="Z24" s="31">
        <v>0</v>
      </c>
      <c r="AA24" s="31">
        <v>0</v>
      </c>
      <c r="AB24" s="118">
        <v>30</v>
      </c>
      <c r="AC24" s="126">
        <v>85</v>
      </c>
      <c r="AD24" s="122">
        <v>0</v>
      </c>
      <c r="AE24" s="31">
        <v>0</v>
      </c>
      <c r="AF24" s="31">
        <v>0</v>
      </c>
      <c r="AG24" s="31">
        <v>30</v>
      </c>
      <c r="AH24" s="31">
        <v>0</v>
      </c>
      <c r="AI24" s="31">
        <v>0</v>
      </c>
      <c r="AJ24" s="31">
        <v>0</v>
      </c>
      <c r="AK24" s="31">
        <v>2</v>
      </c>
      <c r="AL24" s="31">
        <v>0</v>
      </c>
      <c r="AM24" s="31">
        <v>108</v>
      </c>
      <c r="AN24" s="31">
        <v>0</v>
      </c>
      <c r="AO24" s="31">
        <v>0</v>
      </c>
      <c r="AP24" s="31">
        <v>0</v>
      </c>
      <c r="AQ24" s="111">
        <f t="shared" si="0"/>
        <v>1842</v>
      </c>
    </row>
    <row r="25" spans="1:43" x14ac:dyDescent="0.25">
      <c r="A25" s="108" t="s">
        <v>165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117">
        <v>0</v>
      </c>
      <c r="P25" s="125">
        <v>0</v>
      </c>
      <c r="Q25" s="121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4</v>
      </c>
      <c r="Z25" s="29">
        <v>0</v>
      </c>
      <c r="AA25" s="29">
        <v>0</v>
      </c>
      <c r="AB25" s="117">
        <v>0</v>
      </c>
      <c r="AC25" s="125">
        <v>18</v>
      </c>
      <c r="AD25" s="121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3</v>
      </c>
      <c r="AM25" s="29">
        <v>0</v>
      </c>
      <c r="AN25" s="29">
        <v>0</v>
      </c>
      <c r="AO25" s="29">
        <v>0</v>
      </c>
      <c r="AP25" s="29">
        <v>0</v>
      </c>
      <c r="AQ25" s="109">
        <f t="shared" si="0"/>
        <v>25</v>
      </c>
    </row>
    <row r="26" spans="1:43" x14ac:dyDescent="0.25">
      <c r="A26" s="110" t="s">
        <v>166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58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118">
        <v>0</v>
      </c>
      <c r="P26" s="126">
        <v>0</v>
      </c>
      <c r="Q26" s="122">
        <v>58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415</v>
      </c>
      <c r="X26" s="31">
        <v>0</v>
      </c>
      <c r="Y26" s="31">
        <v>10</v>
      </c>
      <c r="Z26" s="31">
        <v>25</v>
      </c>
      <c r="AA26" s="31">
        <v>0</v>
      </c>
      <c r="AB26" s="118">
        <v>0</v>
      </c>
      <c r="AC26" s="126">
        <v>430</v>
      </c>
      <c r="AD26" s="122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55</v>
      </c>
      <c r="AN26" s="31">
        <v>0</v>
      </c>
      <c r="AO26" s="31">
        <v>0</v>
      </c>
      <c r="AP26" s="31">
        <v>0</v>
      </c>
      <c r="AQ26" s="111">
        <f t="shared" si="0"/>
        <v>1051</v>
      </c>
    </row>
    <row r="27" spans="1:43" x14ac:dyDescent="0.25">
      <c r="A27" s="108" t="s">
        <v>167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30">
        <v>1062</v>
      </c>
      <c r="M27" s="29">
        <v>0</v>
      </c>
      <c r="N27" s="29">
        <v>0</v>
      </c>
      <c r="O27" s="117">
        <v>0</v>
      </c>
      <c r="P27" s="125">
        <v>596</v>
      </c>
      <c r="Q27" s="121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117">
        <v>0</v>
      </c>
      <c r="AC27" s="125">
        <v>382</v>
      </c>
      <c r="AD27" s="121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10</v>
      </c>
      <c r="AN27" s="29">
        <v>0</v>
      </c>
      <c r="AO27" s="29">
        <v>0</v>
      </c>
      <c r="AP27" s="29">
        <v>0</v>
      </c>
      <c r="AQ27" s="109">
        <f t="shared" si="0"/>
        <v>2050</v>
      </c>
    </row>
    <row r="28" spans="1:43" x14ac:dyDescent="0.25">
      <c r="A28" s="110" t="s">
        <v>168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118">
        <v>0</v>
      </c>
      <c r="P28" s="126">
        <v>0</v>
      </c>
      <c r="Q28" s="122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15</v>
      </c>
      <c r="X28" s="31">
        <v>0</v>
      </c>
      <c r="Y28" s="31">
        <v>15</v>
      </c>
      <c r="Z28" s="31">
        <v>0</v>
      </c>
      <c r="AA28" s="31">
        <v>0</v>
      </c>
      <c r="AB28" s="118">
        <v>0</v>
      </c>
      <c r="AC28" s="126">
        <v>18</v>
      </c>
      <c r="AD28" s="122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12</v>
      </c>
      <c r="AM28" s="31">
        <v>0</v>
      </c>
      <c r="AN28" s="31">
        <v>0</v>
      </c>
      <c r="AO28" s="31">
        <v>0</v>
      </c>
      <c r="AP28" s="31">
        <v>0</v>
      </c>
      <c r="AQ28" s="111">
        <f t="shared" si="0"/>
        <v>60</v>
      </c>
    </row>
    <row r="29" spans="1:43" x14ac:dyDescent="0.25">
      <c r="A29" s="108" t="s">
        <v>0</v>
      </c>
      <c r="B29" s="29">
        <v>0</v>
      </c>
      <c r="C29" s="29">
        <v>18</v>
      </c>
      <c r="D29" s="29">
        <v>1</v>
      </c>
      <c r="E29" s="29">
        <v>35</v>
      </c>
      <c r="F29" s="29">
        <v>0</v>
      </c>
      <c r="G29" s="29">
        <v>2</v>
      </c>
      <c r="H29" s="29">
        <v>0</v>
      </c>
      <c r="I29" s="29">
        <v>14</v>
      </c>
      <c r="J29" s="29">
        <v>0</v>
      </c>
      <c r="K29" s="29">
        <v>0</v>
      </c>
      <c r="L29" s="29">
        <v>16</v>
      </c>
      <c r="M29" s="29">
        <v>0</v>
      </c>
      <c r="N29" s="29">
        <v>0</v>
      </c>
      <c r="O29" s="117">
        <v>0</v>
      </c>
      <c r="P29" s="127">
        <v>1680</v>
      </c>
      <c r="Q29" s="121">
        <v>49</v>
      </c>
      <c r="R29" s="29">
        <v>0</v>
      </c>
      <c r="S29" s="29">
        <v>32</v>
      </c>
      <c r="T29" s="29">
        <v>11</v>
      </c>
      <c r="U29" s="29">
        <v>9</v>
      </c>
      <c r="V29" s="29">
        <v>0</v>
      </c>
      <c r="W29" s="29">
        <v>14</v>
      </c>
      <c r="X29" s="29">
        <v>0</v>
      </c>
      <c r="Y29" s="29">
        <v>98</v>
      </c>
      <c r="Z29" s="29">
        <v>0</v>
      </c>
      <c r="AA29" s="29">
        <v>42</v>
      </c>
      <c r="AB29" s="117">
        <v>27</v>
      </c>
      <c r="AC29" s="125">
        <v>638</v>
      </c>
      <c r="AD29" s="121">
        <v>0</v>
      </c>
      <c r="AE29" s="29">
        <v>0</v>
      </c>
      <c r="AF29" s="29">
        <v>0</v>
      </c>
      <c r="AG29" s="29">
        <v>8</v>
      </c>
      <c r="AH29" s="29">
        <v>0</v>
      </c>
      <c r="AI29" s="29">
        <v>0</v>
      </c>
      <c r="AJ29" s="29">
        <v>0</v>
      </c>
      <c r="AK29" s="29">
        <v>16</v>
      </c>
      <c r="AL29" s="29">
        <v>0</v>
      </c>
      <c r="AM29" s="29">
        <v>53</v>
      </c>
      <c r="AN29" s="29">
        <v>2</v>
      </c>
      <c r="AO29" s="29">
        <v>0</v>
      </c>
      <c r="AP29" s="29">
        <v>0</v>
      </c>
      <c r="AQ29" s="109">
        <f t="shared" si="0"/>
        <v>2765</v>
      </c>
    </row>
    <row r="30" spans="1:43" x14ac:dyDescent="0.25">
      <c r="A30" s="110" t="s">
        <v>169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6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118">
        <v>0</v>
      </c>
      <c r="P30" s="126">
        <v>0</v>
      </c>
      <c r="Q30" s="122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20</v>
      </c>
      <c r="X30" s="31">
        <v>0</v>
      </c>
      <c r="Y30" s="31">
        <v>0</v>
      </c>
      <c r="Z30" s="31">
        <v>0</v>
      </c>
      <c r="AA30" s="31">
        <v>0</v>
      </c>
      <c r="AB30" s="118">
        <v>0</v>
      </c>
      <c r="AC30" s="126">
        <v>90</v>
      </c>
      <c r="AD30" s="122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10</v>
      </c>
      <c r="AM30" s="31">
        <v>0</v>
      </c>
      <c r="AN30" s="31">
        <v>0</v>
      </c>
      <c r="AO30" s="31">
        <v>0</v>
      </c>
      <c r="AP30" s="31">
        <v>0</v>
      </c>
      <c r="AQ30" s="111">
        <f t="shared" si="0"/>
        <v>126</v>
      </c>
    </row>
    <row r="31" spans="1:43" x14ac:dyDescent="0.25">
      <c r="A31" s="108" t="s">
        <v>170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117">
        <v>0</v>
      </c>
      <c r="P31" s="125">
        <v>0</v>
      </c>
      <c r="Q31" s="121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117">
        <v>0</v>
      </c>
      <c r="AC31" s="125">
        <v>48</v>
      </c>
      <c r="AD31" s="121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109">
        <f t="shared" si="0"/>
        <v>48</v>
      </c>
    </row>
    <row r="32" spans="1:43" x14ac:dyDescent="0.25">
      <c r="A32" s="110" t="s">
        <v>171</v>
      </c>
      <c r="B32" s="31">
        <v>0</v>
      </c>
      <c r="C32" s="31">
        <v>0</v>
      </c>
      <c r="D32" s="31">
        <v>0</v>
      </c>
      <c r="E32" s="31">
        <v>8</v>
      </c>
      <c r="F32" s="31">
        <v>0</v>
      </c>
      <c r="G32" s="31">
        <v>0</v>
      </c>
      <c r="H32" s="31">
        <v>0</v>
      </c>
      <c r="I32" s="31">
        <v>7</v>
      </c>
      <c r="J32" s="31">
        <v>0</v>
      </c>
      <c r="K32" s="31">
        <v>0</v>
      </c>
      <c r="L32" s="31">
        <v>5</v>
      </c>
      <c r="M32" s="31">
        <v>4</v>
      </c>
      <c r="N32" s="31">
        <v>65</v>
      </c>
      <c r="O32" s="118">
        <v>0</v>
      </c>
      <c r="P32" s="126">
        <v>0</v>
      </c>
      <c r="Q32" s="122">
        <v>0</v>
      </c>
      <c r="R32" s="31">
        <v>7</v>
      </c>
      <c r="S32" s="31">
        <v>11</v>
      </c>
      <c r="T32" s="31">
        <v>1.5</v>
      </c>
      <c r="U32" s="31">
        <v>4</v>
      </c>
      <c r="V32" s="31">
        <v>2</v>
      </c>
      <c r="W32" s="31">
        <v>0</v>
      </c>
      <c r="X32" s="31">
        <v>0</v>
      </c>
      <c r="Y32" s="31">
        <v>56</v>
      </c>
      <c r="Z32" s="31">
        <v>0</v>
      </c>
      <c r="AA32" s="31">
        <v>3</v>
      </c>
      <c r="AB32" s="118">
        <v>14</v>
      </c>
      <c r="AC32" s="126">
        <v>860</v>
      </c>
      <c r="AD32" s="122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20</v>
      </c>
      <c r="AN32" s="31">
        <v>0</v>
      </c>
      <c r="AO32" s="31">
        <v>0</v>
      </c>
      <c r="AP32" s="31">
        <v>0</v>
      </c>
      <c r="AQ32" s="111">
        <f t="shared" si="0"/>
        <v>1067.5</v>
      </c>
    </row>
    <row r="33" spans="1:43" x14ac:dyDescent="0.25">
      <c r="A33" s="108" t="s">
        <v>172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117">
        <v>0</v>
      </c>
      <c r="P33" s="127">
        <v>1023</v>
      </c>
      <c r="Q33" s="121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117">
        <v>49</v>
      </c>
      <c r="AC33" s="125">
        <v>263</v>
      </c>
      <c r="AD33" s="121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109">
        <f t="shared" si="0"/>
        <v>1335</v>
      </c>
    </row>
    <row r="34" spans="1:43" ht="22.5" x14ac:dyDescent="0.25">
      <c r="A34" s="110" t="s">
        <v>145</v>
      </c>
      <c r="B34" s="31">
        <v>10</v>
      </c>
      <c r="C34" s="31">
        <v>0</v>
      </c>
      <c r="D34" s="31">
        <v>0</v>
      </c>
      <c r="E34" s="31">
        <v>35</v>
      </c>
      <c r="F34" s="31">
        <v>8</v>
      </c>
      <c r="G34" s="31">
        <v>2.5</v>
      </c>
      <c r="H34" s="31">
        <v>0</v>
      </c>
      <c r="I34" s="31">
        <v>8</v>
      </c>
      <c r="J34" s="31">
        <v>0</v>
      </c>
      <c r="K34" s="31">
        <v>0</v>
      </c>
      <c r="L34" s="31">
        <v>18</v>
      </c>
      <c r="M34" s="31">
        <v>0</v>
      </c>
      <c r="N34" s="31">
        <v>0</v>
      </c>
      <c r="O34" s="118">
        <v>0</v>
      </c>
      <c r="P34" s="126">
        <v>0</v>
      </c>
      <c r="Q34" s="122">
        <v>0</v>
      </c>
      <c r="R34" s="31">
        <v>0</v>
      </c>
      <c r="S34" s="31">
        <v>38</v>
      </c>
      <c r="T34" s="31">
        <v>19</v>
      </c>
      <c r="U34" s="31">
        <v>16</v>
      </c>
      <c r="V34" s="31">
        <v>3</v>
      </c>
      <c r="W34" s="31">
        <v>5</v>
      </c>
      <c r="X34" s="31">
        <v>6</v>
      </c>
      <c r="Y34" s="31">
        <v>21</v>
      </c>
      <c r="Z34" s="31">
        <v>0</v>
      </c>
      <c r="AA34" s="31">
        <v>85</v>
      </c>
      <c r="AB34" s="118">
        <v>26</v>
      </c>
      <c r="AC34" s="126">
        <v>108</v>
      </c>
      <c r="AD34" s="122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7</v>
      </c>
      <c r="AJ34" s="31">
        <v>0</v>
      </c>
      <c r="AK34" s="31">
        <v>13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111">
        <f t="shared" si="0"/>
        <v>428.5</v>
      </c>
    </row>
    <row r="35" spans="1:43" x14ac:dyDescent="0.25">
      <c r="A35" s="108" t="s">
        <v>173</v>
      </c>
      <c r="B35" s="29">
        <v>0</v>
      </c>
      <c r="C35" s="29">
        <v>0</v>
      </c>
      <c r="D35" s="29">
        <v>0</v>
      </c>
      <c r="E35" s="29">
        <v>7</v>
      </c>
      <c r="F35" s="29">
        <v>0</v>
      </c>
      <c r="G35" s="29">
        <v>0</v>
      </c>
      <c r="H35" s="29">
        <v>0</v>
      </c>
      <c r="I35" s="29">
        <v>0</v>
      </c>
      <c r="J35" s="29">
        <v>15</v>
      </c>
      <c r="K35" s="29">
        <v>0</v>
      </c>
      <c r="L35" s="29">
        <v>7</v>
      </c>
      <c r="M35" s="29">
        <v>0</v>
      </c>
      <c r="N35" s="29">
        <v>0</v>
      </c>
      <c r="O35" s="117">
        <v>0</v>
      </c>
      <c r="P35" s="125">
        <v>0</v>
      </c>
      <c r="Q35" s="121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26</v>
      </c>
      <c r="Z35" s="29">
        <v>0</v>
      </c>
      <c r="AA35" s="29">
        <v>0</v>
      </c>
      <c r="AB35" s="117">
        <v>18</v>
      </c>
      <c r="AC35" s="125">
        <v>190</v>
      </c>
      <c r="AD35" s="121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109">
        <f t="shared" si="0"/>
        <v>263</v>
      </c>
    </row>
    <row r="36" spans="1:43" x14ac:dyDescent="0.25">
      <c r="A36" s="110" t="s">
        <v>174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14</v>
      </c>
      <c r="J36" s="31">
        <v>0</v>
      </c>
      <c r="K36" s="31">
        <v>0</v>
      </c>
      <c r="L36" s="31">
        <v>98</v>
      </c>
      <c r="M36" s="31">
        <v>0</v>
      </c>
      <c r="N36" s="31">
        <v>0</v>
      </c>
      <c r="O36" s="118">
        <v>0.5</v>
      </c>
      <c r="P36" s="126">
        <v>0</v>
      </c>
      <c r="Q36" s="122">
        <v>125</v>
      </c>
      <c r="R36" s="31">
        <v>18</v>
      </c>
      <c r="S36" s="31">
        <v>0</v>
      </c>
      <c r="T36" s="31">
        <v>8</v>
      </c>
      <c r="U36" s="31">
        <v>0</v>
      </c>
      <c r="V36" s="31">
        <v>0</v>
      </c>
      <c r="W36" s="31">
        <v>0</v>
      </c>
      <c r="X36" s="31">
        <v>0</v>
      </c>
      <c r="Y36" s="31">
        <v>11</v>
      </c>
      <c r="Z36" s="31">
        <v>0</v>
      </c>
      <c r="AA36" s="31">
        <v>0</v>
      </c>
      <c r="AB36" s="118">
        <v>0</v>
      </c>
      <c r="AC36" s="126">
        <v>758</v>
      </c>
      <c r="AD36" s="122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20</v>
      </c>
      <c r="AL36" s="31">
        <v>0</v>
      </c>
      <c r="AM36" s="31">
        <v>326.5</v>
      </c>
      <c r="AN36" s="31">
        <v>33</v>
      </c>
      <c r="AO36" s="31">
        <v>0</v>
      </c>
      <c r="AP36" s="31">
        <v>0</v>
      </c>
      <c r="AQ36" s="111">
        <f t="shared" si="0"/>
        <v>1412</v>
      </c>
    </row>
    <row r="37" spans="1:43" x14ac:dyDescent="0.25">
      <c r="A37" s="108" t="s">
        <v>175</v>
      </c>
      <c r="B37" s="29">
        <v>0</v>
      </c>
      <c r="C37" s="29">
        <v>0</v>
      </c>
      <c r="D37" s="29">
        <v>0</v>
      </c>
      <c r="E37" s="29">
        <v>12</v>
      </c>
      <c r="F37" s="29">
        <v>0</v>
      </c>
      <c r="G37" s="29">
        <v>0</v>
      </c>
      <c r="H37" s="29">
        <v>0</v>
      </c>
      <c r="I37" s="29">
        <v>6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117">
        <v>0</v>
      </c>
      <c r="P37" s="125">
        <v>60</v>
      </c>
      <c r="Q37" s="121">
        <v>112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105</v>
      </c>
      <c r="Z37" s="29">
        <v>0</v>
      </c>
      <c r="AA37" s="29">
        <v>0</v>
      </c>
      <c r="AB37" s="117">
        <v>0</v>
      </c>
      <c r="AC37" s="125">
        <v>504</v>
      </c>
      <c r="AD37" s="121">
        <v>0</v>
      </c>
      <c r="AE37" s="29">
        <v>0</v>
      </c>
      <c r="AF37" s="29">
        <v>0</v>
      </c>
      <c r="AG37" s="29">
        <v>3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15</v>
      </c>
      <c r="AN37" s="29">
        <v>0</v>
      </c>
      <c r="AO37" s="29">
        <v>0</v>
      </c>
      <c r="AP37" s="29">
        <v>0</v>
      </c>
      <c r="AQ37" s="109">
        <f t="shared" si="0"/>
        <v>817</v>
      </c>
    </row>
    <row r="38" spans="1:43" x14ac:dyDescent="0.25">
      <c r="A38" s="110" t="s">
        <v>176</v>
      </c>
      <c r="B38" s="31">
        <v>0</v>
      </c>
      <c r="C38" s="31">
        <v>0</v>
      </c>
      <c r="D38" s="31">
        <v>0</v>
      </c>
      <c r="E38" s="31">
        <v>9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118">
        <v>0</v>
      </c>
      <c r="P38" s="126">
        <v>6</v>
      </c>
      <c r="Q38" s="122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27</v>
      </c>
      <c r="Z38" s="31">
        <v>0</v>
      </c>
      <c r="AA38" s="31">
        <v>0</v>
      </c>
      <c r="AB38" s="118">
        <v>11</v>
      </c>
      <c r="AC38" s="126">
        <v>122</v>
      </c>
      <c r="AD38" s="122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5</v>
      </c>
      <c r="AK38" s="31">
        <v>3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111">
        <f t="shared" si="0"/>
        <v>183</v>
      </c>
    </row>
    <row r="39" spans="1:43" x14ac:dyDescent="0.25">
      <c r="A39" s="108" t="s">
        <v>177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117">
        <v>0</v>
      </c>
      <c r="P39" s="125">
        <v>0</v>
      </c>
      <c r="Q39" s="121">
        <v>12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117">
        <v>0</v>
      </c>
      <c r="AC39" s="125">
        <v>236</v>
      </c>
      <c r="AD39" s="121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28</v>
      </c>
      <c r="AN39" s="29">
        <v>0</v>
      </c>
      <c r="AO39" s="29">
        <v>0</v>
      </c>
      <c r="AP39" s="29">
        <v>0</v>
      </c>
      <c r="AQ39" s="109">
        <f t="shared" si="0"/>
        <v>276</v>
      </c>
    </row>
    <row r="40" spans="1:43" x14ac:dyDescent="0.25">
      <c r="A40" s="110" t="s">
        <v>178</v>
      </c>
      <c r="B40" s="31">
        <v>0</v>
      </c>
      <c r="C40" s="31">
        <v>0</v>
      </c>
      <c r="D40" s="31">
        <v>0</v>
      </c>
      <c r="E40" s="31">
        <v>7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118">
        <v>0</v>
      </c>
      <c r="P40" s="133">
        <v>1190</v>
      </c>
      <c r="Q40" s="122">
        <v>39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24</v>
      </c>
      <c r="Z40" s="31">
        <v>0</v>
      </c>
      <c r="AA40" s="31">
        <v>0</v>
      </c>
      <c r="AB40" s="118">
        <v>8</v>
      </c>
      <c r="AC40" s="126">
        <v>35</v>
      </c>
      <c r="AD40" s="122">
        <v>0</v>
      </c>
      <c r="AE40" s="31">
        <v>0</v>
      </c>
      <c r="AF40" s="31">
        <v>0</v>
      </c>
      <c r="AG40" s="31">
        <v>26.5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97</v>
      </c>
      <c r="AN40" s="31">
        <v>0</v>
      </c>
      <c r="AO40" s="31">
        <v>0</v>
      </c>
      <c r="AP40" s="31">
        <v>0</v>
      </c>
      <c r="AQ40" s="111">
        <f t="shared" si="0"/>
        <v>1426.5</v>
      </c>
    </row>
    <row r="41" spans="1:43" x14ac:dyDescent="0.25">
      <c r="A41" s="108" t="s">
        <v>179</v>
      </c>
      <c r="B41" s="29">
        <v>0</v>
      </c>
      <c r="C41" s="29">
        <v>0</v>
      </c>
      <c r="D41" s="29">
        <v>0</v>
      </c>
      <c r="E41" s="29">
        <v>7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13</v>
      </c>
      <c r="L41" s="29">
        <v>0</v>
      </c>
      <c r="M41" s="29">
        <v>0</v>
      </c>
      <c r="N41" s="29">
        <v>0</v>
      </c>
      <c r="O41" s="117">
        <v>0</v>
      </c>
      <c r="P41" s="125">
        <v>0</v>
      </c>
      <c r="Q41" s="121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68</v>
      </c>
      <c r="Z41" s="29">
        <v>0</v>
      </c>
      <c r="AA41" s="29">
        <v>0</v>
      </c>
      <c r="AB41" s="117">
        <v>4</v>
      </c>
      <c r="AC41" s="125">
        <v>42</v>
      </c>
      <c r="AD41" s="121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109">
        <f t="shared" si="0"/>
        <v>134</v>
      </c>
    </row>
    <row r="42" spans="1:43" x14ac:dyDescent="0.25">
      <c r="A42" s="110" t="s">
        <v>180</v>
      </c>
      <c r="B42" s="31">
        <v>0</v>
      </c>
      <c r="C42" s="31">
        <v>0</v>
      </c>
      <c r="D42" s="31">
        <v>0</v>
      </c>
      <c r="E42" s="31">
        <v>10</v>
      </c>
      <c r="F42" s="31">
        <v>0</v>
      </c>
      <c r="G42" s="31">
        <v>0</v>
      </c>
      <c r="H42" s="31">
        <v>0</v>
      </c>
      <c r="I42" s="31">
        <v>1</v>
      </c>
      <c r="J42" s="31">
        <v>0</v>
      </c>
      <c r="K42" s="31">
        <v>0</v>
      </c>
      <c r="L42" s="31">
        <v>40</v>
      </c>
      <c r="M42" s="31">
        <v>0</v>
      </c>
      <c r="N42" s="31">
        <v>0</v>
      </c>
      <c r="O42" s="118">
        <v>2.5</v>
      </c>
      <c r="P42" s="126">
        <v>82</v>
      </c>
      <c r="Q42" s="122">
        <v>390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10</v>
      </c>
      <c r="X42" s="31">
        <v>0</v>
      </c>
      <c r="Y42" s="31">
        <v>2</v>
      </c>
      <c r="Z42" s="31">
        <v>0</v>
      </c>
      <c r="AA42" s="31">
        <v>0</v>
      </c>
      <c r="AB42" s="118">
        <v>0</v>
      </c>
      <c r="AC42" s="126">
        <v>114</v>
      </c>
      <c r="AD42" s="122">
        <v>0</v>
      </c>
      <c r="AE42" s="31">
        <v>0</v>
      </c>
      <c r="AF42" s="31">
        <v>0</v>
      </c>
      <c r="AG42" s="31">
        <v>3.2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262.60000000000002</v>
      </c>
      <c r="AN42" s="31">
        <v>10</v>
      </c>
      <c r="AO42" s="31">
        <v>0</v>
      </c>
      <c r="AP42" s="31">
        <v>0</v>
      </c>
      <c r="AQ42" s="111">
        <f t="shared" si="0"/>
        <v>927.30000000000007</v>
      </c>
    </row>
    <row r="43" spans="1:43" x14ac:dyDescent="0.25">
      <c r="A43" s="108" t="s">
        <v>181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81</v>
      </c>
      <c r="M43" s="29">
        <v>0</v>
      </c>
      <c r="N43" s="29">
        <v>0</v>
      </c>
      <c r="O43" s="117">
        <v>0</v>
      </c>
      <c r="P43" s="127">
        <v>13755</v>
      </c>
      <c r="Q43" s="121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558</v>
      </c>
      <c r="Z43" s="29">
        <v>0</v>
      </c>
      <c r="AA43" s="29">
        <v>0</v>
      </c>
      <c r="AB43" s="117">
        <v>0</v>
      </c>
      <c r="AC43" s="127">
        <v>1916</v>
      </c>
      <c r="AD43" s="121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109">
        <f t="shared" si="0"/>
        <v>16310</v>
      </c>
    </row>
    <row r="44" spans="1:43" x14ac:dyDescent="0.25">
      <c r="A44" s="110" t="s">
        <v>182</v>
      </c>
      <c r="B44" s="31">
        <v>0</v>
      </c>
      <c r="C44" s="31">
        <v>4</v>
      </c>
      <c r="D44" s="31">
        <v>0</v>
      </c>
      <c r="E44" s="31">
        <v>40</v>
      </c>
      <c r="F44" s="31">
        <v>0</v>
      </c>
      <c r="G44" s="31">
        <v>0</v>
      </c>
      <c r="H44" s="31">
        <v>0</v>
      </c>
      <c r="I44" s="31">
        <v>0</v>
      </c>
      <c r="J44" s="31">
        <v>12</v>
      </c>
      <c r="K44" s="31">
        <v>0</v>
      </c>
      <c r="L44" s="31">
        <v>8</v>
      </c>
      <c r="M44" s="31">
        <v>8</v>
      </c>
      <c r="N44" s="31">
        <v>0</v>
      </c>
      <c r="O44" s="118">
        <v>0</v>
      </c>
      <c r="P44" s="126">
        <v>550</v>
      </c>
      <c r="Q44" s="122">
        <v>0</v>
      </c>
      <c r="R44" s="31">
        <v>0</v>
      </c>
      <c r="S44" s="31">
        <v>13</v>
      </c>
      <c r="T44" s="31">
        <v>3.5</v>
      </c>
      <c r="U44" s="31">
        <v>0</v>
      </c>
      <c r="V44" s="31">
        <v>8</v>
      </c>
      <c r="W44" s="31">
        <v>0</v>
      </c>
      <c r="X44" s="31">
        <v>0</v>
      </c>
      <c r="Y44" s="31">
        <v>200</v>
      </c>
      <c r="Z44" s="31">
        <v>0</v>
      </c>
      <c r="AA44" s="31">
        <v>18</v>
      </c>
      <c r="AB44" s="118">
        <v>235</v>
      </c>
      <c r="AC44" s="133">
        <v>1623</v>
      </c>
      <c r="AD44" s="122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8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111">
        <f t="shared" si="0"/>
        <v>2730.5</v>
      </c>
    </row>
    <row r="45" spans="1:43" ht="15.75" thickBot="1" x14ac:dyDescent="0.3">
      <c r="A45" s="112" t="s">
        <v>49</v>
      </c>
      <c r="B45" s="113">
        <v>27.5</v>
      </c>
      <c r="C45" s="113">
        <v>28.5</v>
      </c>
      <c r="D45" s="113">
        <v>8</v>
      </c>
      <c r="E45" s="113">
        <v>235</v>
      </c>
      <c r="F45" s="113">
        <v>19.5</v>
      </c>
      <c r="G45" s="113">
        <v>16.5</v>
      </c>
      <c r="H45" s="113">
        <v>154</v>
      </c>
      <c r="I45" s="113">
        <v>144.94999999999999</v>
      </c>
      <c r="J45" s="113">
        <v>27</v>
      </c>
      <c r="K45" s="113">
        <v>13</v>
      </c>
      <c r="L45" s="114">
        <v>1468.25</v>
      </c>
      <c r="M45" s="113">
        <v>17</v>
      </c>
      <c r="N45" s="113">
        <v>65</v>
      </c>
      <c r="O45" s="119">
        <v>3</v>
      </c>
      <c r="P45" s="128">
        <v>20491.3</v>
      </c>
      <c r="Q45" s="139">
        <v>1127.5</v>
      </c>
      <c r="R45" s="113">
        <v>35.299999999999997</v>
      </c>
      <c r="S45" s="113">
        <v>135.85</v>
      </c>
      <c r="T45" s="113">
        <v>90.7</v>
      </c>
      <c r="U45" s="113">
        <v>46.45</v>
      </c>
      <c r="V45" s="113">
        <v>32</v>
      </c>
      <c r="W45" s="113">
        <v>726</v>
      </c>
      <c r="X45" s="113">
        <v>12</v>
      </c>
      <c r="Y45" s="114">
        <v>1542.2</v>
      </c>
      <c r="Z45" s="113">
        <v>29</v>
      </c>
      <c r="AA45" s="113">
        <v>201.75</v>
      </c>
      <c r="AB45" s="119">
        <v>503</v>
      </c>
      <c r="AC45" s="128">
        <v>10780.5</v>
      </c>
      <c r="AD45" s="123">
        <v>2.5</v>
      </c>
      <c r="AE45" s="113">
        <v>2</v>
      </c>
      <c r="AF45" s="113">
        <v>5</v>
      </c>
      <c r="AG45" s="113">
        <v>84.2</v>
      </c>
      <c r="AH45" s="113">
        <v>4</v>
      </c>
      <c r="AI45" s="113">
        <v>16.5</v>
      </c>
      <c r="AJ45" s="113">
        <v>10</v>
      </c>
      <c r="AK45" s="113">
        <v>123</v>
      </c>
      <c r="AL45" s="113">
        <v>65</v>
      </c>
      <c r="AM45" s="114">
        <v>1258.67</v>
      </c>
      <c r="AN45" s="113">
        <v>70</v>
      </c>
      <c r="AO45" s="113">
        <v>3</v>
      </c>
      <c r="AP45" s="113">
        <v>8.6</v>
      </c>
      <c r="AQ45" s="115">
        <f>SUM(B45:AP45)</f>
        <v>39633.219999999994</v>
      </c>
    </row>
    <row r="46" spans="1:43" x14ac:dyDescent="0.25">
      <c r="A46" s="25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</row>
    <row r="47" spans="1:43" ht="15.75" x14ac:dyDescent="0.25">
      <c r="A47" s="258" t="s">
        <v>208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</row>
    <row r="48" spans="1:43" ht="16.5" thickBot="1" x14ac:dyDescent="0.3">
      <c r="A48" s="259" t="s">
        <v>207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  <c r="AL48" s="259"/>
      <c r="AM48" s="259"/>
      <c r="AN48" s="259"/>
      <c r="AO48" s="259"/>
      <c r="AP48" s="259"/>
    </row>
    <row r="49" spans="1:10" ht="33.75" x14ac:dyDescent="0.25">
      <c r="A49" s="105" t="s">
        <v>143</v>
      </c>
      <c r="B49" s="106" t="s">
        <v>50</v>
      </c>
      <c r="C49" s="106" t="s">
        <v>14</v>
      </c>
      <c r="D49" s="116" t="s">
        <v>51</v>
      </c>
      <c r="E49" s="124" t="s">
        <v>31</v>
      </c>
      <c r="F49" s="129" t="s">
        <v>35</v>
      </c>
      <c r="G49" s="124" t="s">
        <v>36</v>
      </c>
      <c r="H49" s="124" t="s">
        <v>44</v>
      </c>
      <c r="I49" s="124" t="s">
        <v>52</v>
      </c>
      <c r="J49" s="134" t="s">
        <v>49</v>
      </c>
    </row>
    <row r="50" spans="1:10" x14ac:dyDescent="0.25">
      <c r="A50" s="108" t="s">
        <v>150</v>
      </c>
      <c r="B50" s="29">
        <v>0</v>
      </c>
      <c r="C50" s="29">
        <v>0</v>
      </c>
      <c r="D50" s="117">
        <v>0</v>
      </c>
      <c r="E50" s="125">
        <v>11</v>
      </c>
      <c r="F50" s="130">
        <v>8</v>
      </c>
      <c r="G50" s="125">
        <v>110</v>
      </c>
      <c r="H50" s="125">
        <v>0</v>
      </c>
      <c r="I50" s="125">
        <v>0</v>
      </c>
      <c r="J50" s="135">
        <f t="shared" ref="J50:J103" si="1">SUM(B50:I50)</f>
        <v>129</v>
      </c>
    </row>
    <row r="51" spans="1:10" x14ac:dyDescent="0.25">
      <c r="A51" s="110" t="s">
        <v>151</v>
      </c>
      <c r="B51" s="31">
        <v>0</v>
      </c>
      <c r="C51" s="31">
        <v>0</v>
      </c>
      <c r="D51" s="118">
        <v>0</v>
      </c>
      <c r="E51" s="126">
        <v>130</v>
      </c>
      <c r="F51" s="131">
        <v>0</v>
      </c>
      <c r="G51" s="126">
        <v>430</v>
      </c>
      <c r="H51" s="126">
        <v>9</v>
      </c>
      <c r="I51" s="126">
        <v>0</v>
      </c>
      <c r="J51" s="136">
        <f t="shared" si="1"/>
        <v>569</v>
      </c>
    </row>
    <row r="52" spans="1:10" x14ac:dyDescent="0.25">
      <c r="A52" s="108" t="s">
        <v>183</v>
      </c>
      <c r="B52" s="29">
        <v>0</v>
      </c>
      <c r="C52" s="29">
        <v>0</v>
      </c>
      <c r="D52" s="117">
        <v>0</v>
      </c>
      <c r="E52" s="125">
        <v>0</v>
      </c>
      <c r="F52" s="130">
        <v>0</v>
      </c>
      <c r="G52" s="125">
        <v>722</v>
      </c>
      <c r="H52" s="125">
        <v>0</v>
      </c>
      <c r="I52" s="125">
        <v>0</v>
      </c>
      <c r="J52" s="135">
        <f t="shared" si="1"/>
        <v>722</v>
      </c>
    </row>
    <row r="53" spans="1:10" x14ac:dyDescent="0.25">
      <c r="A53" s="110" t="s">
        <v>152</v>
      </c>
      <c r="B53" s="31">
        <v>0</v>
      </c>
      <c r="C53" s="31">
        <v>0</v>
      </c>
      <c r="D53" s="118">
        <v>0</v>
      </c>
      <c r="E53" s="126">
        <v>2</v>
      </c>
      <c r="F53" s="131">
        <v>0</v>
      </c>
      <c r="G53" s="126">
        <v>108</v>
      </c>
      <c r="H53" s="126">
        <v>0</v>
      </c>
      <c r="I53" s="126">
        <v>0</v>
      </c>
      <c r="J53" s="136">
        <f t="shared" si="1"/>
        <v>110</v>
      </c>
    </row>
    <row r="54" spans="1:10" x14ac:dyDescent="0.25">
      <c r="A54" s="108" t="s">
        <v>184</v>
      </c>
      <c r="B54" s="29">
        <v>0</v>
      </c>
      <c r="C54" s="29">
        <v>0</v>
      </c>
      <c r="D54" s="117">
        <v>0</v>
      </c>
      <c r="E54" s="125">
        <v>0</v>
      </c>
      <c r="F54" s="130">
        <v>0</v>
      </c>
      <c r="G54" s="125">
        <v>320</v>
      </c>
      <c r="H54" s="125">
        <v>0</v>
      </c>
      <c r="I54" s="125">
        <v>0</v>
      </c>
      <c r="J54" s="135">
        <f t="shared" si="1"/>
        <v>320</v>
      </c>
    </row>
    <row r="55" spans="1:10" x14ac:dyDescent="0.25">
      <c r="A55" s="110" t="s">
        <v>153</v>
      </c>
      <c r="B55" s="31">
        <v>0</v>
      </c>
      <c r="C55" s="31">
        <v>0</v>
      </c>
      <c r="D55" s="118">
        <v>0</v>
      </c>
      <c r="E55" s="126">
        <v>540</v>
      </c>
      <c r="F55" s="131">
        <v>0</v>
      </c>
      <c r="G55" s="133">
        <v>2012</v>
      </c>
      <c r="H55" s="126">
        <v>0</v>
      </c>
      <c r="I55" s="126">
        <v>0</v>
      </c>
      <c r="J55" s="136">
        <f t="shared" si="1"/>
        <v>2552</v>
      </c>
    </row>
    <row r="56" spans="1:10" x14ac:dyDescent="0.25">
      <c r="A56" s="108" t="s">
        <v>154</v>
      </c>
      <c r="B56" s="29">
        <v>0</v>
      </c>
      <c r="C56" s="29">
        <v>0</v>
      </c>
      <c r="D56" s="117">
        <v>0</v>
      </c>
      <c r="E56" s="127">
        <v>1199</v>
      </c>
      <c r="F56" s="130">
        <v>0</v>
      </c>
      <c r="G56" s="127">
        <v>3700</v>
      </c>
      <c r="H56" s="125">
        <v>0</v>
      </c>
      <c r="I56" s="125">
        <v>0</v>
      </c>
      <c r="J56" s="135">
        <f t="shared" si="1"/>
        <v>4899</v>
      </c>
    </row>
    <row r="57" spans="1:10" x14ac:dyDescent="0.25">
      <c r="A57" s="110" t="s">
        <v>155</v>
      </c>
      <c r="B57" s="31">
        <v>1.5</v>
      </c>
      <c r="C57" s="31">
        <v>0</v>
      </c>
      <c r="D57" s="118">
        <v>0</v>
      </c>
      <c r="E57" s="126">
        <v>0</v>
      </c>
      <c r="F57" s="131">
        <v>0</v>
      </c>
      <c r="G57" s="126">
        <v>830</v>
      </c>
      <c r="H57" s="133">
        <v>1122</v>
      </c>
      <c r="I57" s="126">
        <v>0</v>
      </c>
      <c r="J57" s="137">
        <f t="shared" si="1"/>
        <v>1953.5</v>
      </c>
    </row>
    <row r="58" spans="1:10" x14ac:dyDescent="0.25">
      <c r="A58" s="108" t="s">
        <v>156</v>
      </c>
      <c r="B58" s="29">
        <v>0</v>
      </c>
      <c r="C58" s="29">
        <v>0</v>
      </c>
      <c r="D58" s="117">
        <v>0</v>
      </c>
      <c r="E58" s="125">
        <v>0</v>
      </c>
      <c r="F58" s="130">
        <v>3</v>
      </c>
      <c r="G58" s="125">
        <v>30</v>
      </c>
      <c r="H58" s="125">
        <v>0</v>
      </c>
      <c r="I58" s="125">
        <v>0</v>
      </c>
      <c r="J58" s="135">
        <f t="shared" si="1"/>
        <v>33</v>
      </c>
    </row>
    <row r="59" spans="1:10" x14ac:dyDescent="0.25">
      <c r="A59" s="110" t="s">
        <v>157</v>
      </c>
      <c r="B59" s="31">
        <v>0</v>
      </c>
      <c r="C59" s="31">
        <v>0</v>
      </c>
      <c r="D59" s="118">
        <v>0</v>
      </c>
      <c r="E59" s="126">
        <v>900</v>
      </c>
      <c r="F59" s="131">
        <v>0</v>
      </c>
      <c r="G59" s="133">
        <v>3000</v>
      </c>
      <c r="H59" s="126">
        <v>0</v>
      </c>
      <c r="I59" s="126">
        <v>0</v>
      </c>
      <c r="J59" s="136">
        <f t="shared" si="1"/>
        <v>3900</v>
      </c>
    </row>
    <row r="60" spans="1:10" x14ac:dyDescent="0.25">
      <c r="A60" s="108" t="s">
        <v>158</v>
      </c>
      <c r="B60" s="29">
        <v>0</v>
      </c>
      <c r="C60" s="29">
        <v>235</v>
      </c>
      <c r="D60" s="117">
        <v>0</v>
      </c>
      <c r="E60" s="125">
        <v>21</v>
      </c>
      <c r="F60" s="130">
        <v>0</v>
      </c>
      <c r="G60" s="125">
        <v>733</v>
      </c>
      <c r="H60" s="125">
        <v>10</v>
      </c>
      <c r="I60" s="125">
        <v>0</v>
      </c>
      <c r="J60" s="135">
        <f t="shared" si="1"/>
        <v>999</v>
      </c>
    </row>
    <row r="61" spans="1:10" x14ac:dyDescent="0.25">
      <c r="A61" s="110" t="s">
        <v>185</v>
      </c>
      <c r="B61" s="31">
        <v>0</v>
      </c>
      <c r="C61" s="31">
        <v>0</v>
      </c>
      <c r="D61" s="118">
        <v>0</v>
      </c>
      <c r="E61" s="126">
        <v>0</v>
      </c>
      <c r="F61" s="131">
        <v>0</v>
      </c>
      <c r="G61" s="126">
        <v>770</v>
      </c>
      <c r="H61" s="126">
        <v>0</v>
      </c>
      <c r="I61" s="126">
        <v>0</v>
      </c>
      <c r="J61" s="136">
        <f t="shared" si="1"/>
        <v>770</v>
      </c>
    </row>
    <row r="62" spans="1:10" x14ac:dyDescent="0.25">
      <c r="A62" s="108" t="s">
        <v>159</v>
      </c>
      <c r="B62" s="29">
        <v>0</v>
      </c>
      <c r="C62" s="29">
        <v>0</v>
      </c>
      <c r="D62" s="117">
        <v>0</v>
      </c>
      <c r="E62" s="125">
        <v>141</v>
      </c>
      <c r="F62" s="130">
        <v>0</v>
      </c>
      <c r="G62" s="127">
        <v>1532</v>
      </c>
      <c r="H62" s="125">
        <v>0</v>
      </c>
      <c r="I62" s="125">
        <v>0</v>
      </c>
      <c r="J62" s="135">
        <f t="shared" si="1"/>
        <v>1673</v>
      </c>
    </row>
    <row r="63" spans="1:10" x14ac:dyDescent="0.25">
      <c r="A63" s="110" t="s">
        <v>186</v>
      </c>
      <c r="B63" s="31">
        <v>0</v>
      </c>
      <c r="C63" s="31">
        <v>0</v>
      </c>
      <c r="D63" s="118">
        <v>0</v>
      </c>
      <c r="E63" s="126">
        <v>0</v>
      </c>
      <c r="F63" s="131">
        <v>0</v>
      </c>
      <c r="G63" s="126">
        <v>193</v>
      </c>
      <c r="H63" s="126">
        <v>0</v>
      </c>
      <c r="I63" s="126">
        <v>0</v>
      </c>
      <c r="J63" s="136">
        <f t="shared" si="1"/>
        <v>193</v>
      </c>
    </row>
    <row r="64" spans="1:10" x14ac:dyDescent="0.25">
      <c r="A64" s="108" t="s">
        <v>160</v>
      </c>
      <c r="B64" s="29">
        <v>0</v>
      </c>
      <c r="C64" s="29">
        <v>0</v>
      </c>
      <c r="D64" s="117">
        <v>0</v>
      </c>
      <c r="E64" s="125">
        <v>180</v>
      </c>
      <c r="F64" s="130">
        <v>0</v>
      </c>
      <c r="G64" s="125">
        <v>370</v>
      </c>
      <c r="H64" s="125">
        <v>87</v>
      </c>
      <c r="I64" s="125">
        <v>0</v>
      </c>
      <c r="J64" s="135">
        <f t="shared" si="1"/>
        <v>637</v>
      </c>
    </row>
    <row r="65" spans="1:10" x14ac:dyDescent="0.25">
      <c r="A65" s="110" t="s">
        <v>187</v>
      </c>
      <c r="B65" s="31">
        <v>0</v>
      </c>
      <c r="C65" s="31">
        <v>0</v>
      </c>
      <c r="D65" s="118">
        <v>0</v>
      </c>
      <c r="E65" s="126">
        <v>0</v>
      </c>
      <c r="F65" s="131">
        <v>0</v>
      </c>
      <c r="G65" s="126">
        <v>0</v>
      </c>
      <c r="H65" s="126">
        <v>0</v>
      </c>
      <c r="I65" s="126">
        <v>720</v>
      </c>
      <c r="J65" s="136">
        <f t="shared" si="1"/>
        <v>720</v>
      </c>
    </row>
    <row r="66" spans="1:10" x14ac:dyDescent="0.25">
      <c r="A66" s="108" t="s">
        <v>188</v>
      </c>
      <c r="B66" s="29">
        <v>0</v>
      </c>
      <c r="C66" s="29">
        <v>0</v>
      </c>
      <c r="D66" s="117">
        <v>0</v>
      </c>
      <c r="E66" s="125">
        <v>0</v>
      </c>
      <c r="F66" s="130">
        <v>0</v>
      </c>
      <c r="G66" s="125">
        <v>465</v>
      </c>
      <c r="H66" s="125">
        <v>0</v>
      </c>
      <c r="I66" s="125">
        <v>0</v>
      </c>
      <c r="J66" s="135">
        <f t="shared" si="1"/>
        <v>465</v>
      </c>
    </row>
    <row r="67" spans="1:10" x14ac:dyDescent="0.25">
      <c r="A67" s="110" t="s">
        <v>161</v>
      </c>
      <c r="B67" s="31">
        <v>0</v>
      </c>
      <c r="C67" s="31">
        <v>0</v>
      </c>
      <c r="D67" s="118">
        <v>0</v>
      </c>
      <c r="E67" s="126">
        <v>0</v>
      </c>
      <c r="F67" s="131">
        <v>0</v>
      </c>
      <c r="G67" s="133">
        <v>1418</v>
      </c>
      <c r="H67" s="126">
        <v>462</v>
      </c>
      <c r="I67" s="126">
        <v>0</v>
      </c>
      <c r="J67" s="136">
        <f t="shared" si="1"/>
        <v>1880</v>
      </c>
    </row>
    <row r="68" spans="1:10" x14ac:dyDescent="0.25">
      <c r="A68" s="108" t="s">
        <v>189</v>
      </c>
      <c r="B68" s="29">
        <v>0</v>
      </c>
      <c r="C68" s="29">
        <v>0</v>
      </c>
      <c r="D68" s="117">
        <v>0</v>
      </c>
      <c r="E68" s="125">
        <v>0</v>
      </c>
      <c r="F68" s="130">
        <v>0</v>
      </c>
      <c r="G68" s="125">
        <v>290</v>
      </c>
      <c r="H68" s="125">
        <v>0</v>
      </c>
      <c r="I68" s="125">
        <v>0</v>
      </c>
      <c r="J68" s="135">
        <f t="shared" si="1"/>
        <v>290</v>
      </c>
    </row>
    <row r="69" spans="1:10" x14ac:dyDescent="0.25">
      <c r="A69" s="110" t="s">
        <v>162</v>
      </c>
      <c r="B69" s="31">
        <v>0</v>
      </c>
      <c r="C69" s="31">
        <v>0</v>
      </c>
      <c r="D69" s="118">
        <v>0</v>
      </c>
      <c r="E69" s="126">
        <v>85</v>
      </c>
      <c r="F69" s="131">
        <v>0</v>
      </c>
      <c r="G69" s="126">
        <v>325</v>
      </c>
      <c r="H69" s="126">
        <v>11</v>
      </c>
      <c r="I69" s="126">
        <v>0</v>
      </c>
      <c r="J69" s="136">
        <f t="shared" si="1"/>
        <v>421</v>
      </c>
    </row>
    <row r="70" spans="1:10" x14ac:dyDescent="0.25">
      <c r="A70" s="108" t="s">
        <v>163</v>
      </c>
      <c r="B70" s="29">
        <v>0</v>
      </c>
      <c r="C70" s="29">
        <v>0</v>
      </c>
      <c r="D70" s="117">
        <v>0</v>
      </c>
      <c r="E70" s="125">
        <v>70</v>
      </c>
      <c r="F70" s="130">
        <v>0</v>
      </c>
      <c r="G70" s="127">
        <v>4592</v>
      </c>
      <c r="H70" s="125">
        <v>0</v>
      </c>
      <c r="I70" s="125">
        <v>0</v>
      </c>
      <c r="J70" s="135">
        <f t="shared" si="1"/>
        <v>4662</v>
      </c>
    </row>
    <row r="71" spans="1:10" x14ac:dyDescent="0.25">
      <c r="A71" s="110" t="s">
        <v>190</v>
      </c>
      <c r="B71" s="31">
        <v>0</v>
      </c>
      <c r="C71" s="31">
        <v>0</v>
      </c>
      <c r="D71" s="118">
        <v>0</v>
      </c>
      <c r="E71" s="126">
        <v>0</v>
      </c>
      <c r="F71" s="131">
        <v>0</v>
      </c>
      <c r="G71" s="126">
        <v>530</v>
      </c>
      <c r="H71" s="126">
        <v>0</v>
      </c>
      <c r="I71" s="126">
        <v>0</v>
      </c>
      <c r="J71" s="136">
        <f t="shared" si="1"/>
        <v>530</v>
      </c>
    </row>
    <row r="72" spans="1:10" x14ac:dyDescent="0.25">
      <c r="A72" s="108" t="s">
        <v>144</v>
      </c>
      <c r="B72" s="29">
        <v>0</v>
      </c>
      <c r="C72" s="29">
        <v>0</v>
      </c>
      <c r="D72" s="117">
        <v>0</v>
      </c>
      <c r="E72" s="125">
        <v>8</v>
      </c>
      <c r="F72" s="130">
        <v>0</v>
      </c>
      <c r="G72" s="125">
        <v>130</v>
      </c>
      <c r="H72" s="125">
        <v>0</v>
      </c>
      <c r="I72" s="125">
        <v>0</v>
      </c>
      <c r="J72" s="135">
        <f t="shared" si="1"/>
        <v>138</v>
      </c>
    </row>
    <row r="73" spans="1:10" x14ac:dyDescent="0.25">
      <c r="A73" s="110" t="s">
        <v>165</v>
      </c>
      <c r="B73" s="31">
        <v>0</v>
      </c>
      <c r="C73" s="31">
        <v>0</v>
      </c>
      <c r="D73" s="118">
        <v>0</v>
      </c>
      <c r="E73" s="126">
        <v>372</v>
      </c>
      <c r="F73" s="131">
        <v>0</v>
      </c>
      <c r="G73" s="126">
        <v>625</v>
      </c>
      <c r="H73" s="126">
        <v>621</v>
      </c>
      <c r="I73" s="126">
        <v>0</v>
      </c>
      <c r="J73" s="136">
        <f t="shared" si="1"/>
        <v>1618</v>
      </c>
    </row>
    <row r="74" spans="1:10" x14ac:dyDescent="0.25">
      <c r="A74" s="108" t="s">
        <v>166</v>
      </c>
      <c r="B74" s="29">
        <v>0</v>
      </c>
      <c r="C74" s="29">
        <v>315</v>
      </c>
      <c r="D74" s="117">
        <v>46</v>
      </c>
      <c r="E74" s="125">
        <v>12</v>
      </c>
      <c r="F74" s="130">
        <v>0</v>
      </c>
      <c r="G74" s="127">
        <v>1671</v>
      </c>
      <c r="H74" s="125">
        <v>13</v>
      </c>
      <c r="I74" s="125">
        <v>0</v>
      </c>
      <c r="J74" s="135">
        <f t="shared" si="1"/>
        <v>2057</v>
      </c>
    </row>
    <row r="75" spans="1:10" x14ac:dyDescent="0.25">
      <c r="A75" s="110" t="s">
        <v>191</v>
      </c>
      <c r="B75" s="31">
        <v>0</v>
      </c>
      <c r="C75" s="31">
        <v>0</v>
      </c>
      <c r="D75" s="118">
        <v>0</v>
      </c>
      <c r="E75" s="126">
        <v>0</v>
      </c>
      <c r="F75" s="131">
        <v>0</v>
      </c>
      <c r="G75" s="126">
        <v>231</v>
      </c>
      <c r="H75" s="126">
        <v>0</v>
      </c>
      <c r="I75" s="126">
        <v>0</v>
      </c>
      <c r="J75" s="136">
        <f t="shared" si="1"/>
        <v>231</v>
      </c>
    </row>
    <row r="76" spans="1:10" x14ac:dyDescent="0.25">
      <c r="A76" s="108" t="s">
        <v>0</v>
      </c>
      <c r="B76" s="29">
        <v>0</v>
      </c>
      <c r="C76" s="29">
        <v>0</v>
      </c>
      <c r="D76" s="117">
        <v>0</v>
      </c>
      <c r="E76" s="125">
        <v>8</v>
      </c>
      <c r="F76" s="130">
        <v>5</v>
      </c>
      <c r="G76" s="125">
        <v>126</v>
      </c>
      <c r="H76" s="125">
        <v>0</v>
      </c>
      <c r="I76" s="125">
        <v>0</v>
      </c>
      <c r="J76" s="135">
        <f t="shared" si="1"/>
        <v>139</v>
      </c>
    </row>
    <row r="77" spans="1:10" x14ac:dyDescent="0.25">
      <c r="A77" s="110" t="s">
        <v>192</v>
      </c>
      <c r="B77" s="31">
        <v>0</v>
      </c>
      <c r="C77" s="31">
        <v>0</v>
      </c>
      <c r="D77" s="118">
        <v>0</v>
      </c>
      <c r="E77" s="126">
        <v>0</v>
      </c>
      <c r="F77" s="131">
        <v>0</v>
      </c>
      <c r="G77" s="126">
        <v>680</v>
      </c>
      <c r="H77" s="126">
        <v>0</v>
      </c>
      <c r="I77" s="126">
        <v>0</v>
      </c>
      <c r="J77" s="136">
        <f t="shared" si="1"/>
        <v>680</v>
      </c>
    </row>
    <row r="78" spans="1:10" x14ac:dyDescent="0.25">
      <c r="A78" s="108" t="s">
        <v>169</v>
      </c>
      <c r="B78" s="29">
        <v>0</v>
      </c>
      <c r="C78" s="29">
        <v>0</v>
      </c>
      <c r="D78" s="117">
        <v>0</v>
      </c>
      <c r="E78" s="125">
        <v>0</v>
      </c>
      <c r="F78" s="130">
        <v>0</v>
      </c>
      <c r="G78" s="125">
        <v>80</v>
      </c>
      <c r="H78" s="125">
        <v>12</v>
      </c>
      <c r="I78" s="125">
        <v>0</v>
      </c>
      <c r="J78" s="135">
        <f t="shared" si="1"/>
        <v>92</v>
      </c>
    </row>
    <row r="79" spans="1:10" x14ac:dyDescent="0.25">
      <c r="A79" s="110" t="s">
        <v>193</v>
      </c>
      <c r="B79" s="31">
        <v>0</v>
      </c>
      <c r="C79" s="31">
        <v>0</v>
      </c>
      <c r="D79" s="118">
        <v>0</v>
      </c>
      <c r="E79" s="126">
        <v>0</v>
      </c>
      <c r="F79" s="131">
        <v>0</v>
      </c>
      <c r="G79" s="126">
        <v>25</v>
      </c>
      <c r="H79" s="126">
        <v>0</v>
      </c>
      <c r="I79" s="126">
        <v>0</v>
      </c>
      <c r="J79" s="136">
        <f t="shared" si="1"/>
        <v>25</v>
      </c>
    </row>
    <row r="80" spans="1:10" x14ac:dyDescent="0.25">
      <c r="A80" s="108" t="s">
        <v>170</v>
      </c>
      <c r="B80" s="29">
        <v>0</v>
      </c>
      <c r="C80" s="29">
        <v>0</v>
      </c>
      <c r="D80" s="117">
        <v>0</v>
      </c>
      <c r="E80" s="125">
        <v>35</v>
      </c>
      <c r="F80" s="130">
        <v>0</v>
      </c>
      <c r="G80" s="125">
        <v>207</v>
      </c>
      <c r="H80" s="125">
        <v>0</v>
      </c>
      <c r="I80" s="125">
        <v>0</v>
      </c>
      <c r="J80" s="135">
        <f t="shared" si="1"/>
        <v>242</v>
      </c>
    </row>
    <row r="81" spans="1:10" x14ac:dyDescent="0.25">
      <c r="A81" s="110" t="s">
        <v>171</v>
      </c>
      <c r="B81" s="31">
        <v>0</v>
      </c>
      <c r="C81" s="31">
        <v>0</v>
      </c>
      <c r="D81" s="118">
        <v>0</v>
      </c>
      <c r="E81" s="126">
        <v>2</v>
      </c>
      <c r="F81" s="131">
        <v>0</v>
      </c>
      <c r="G81" s="126">
        <v>47</v>
      </c>
      <c r="H81" s="126">
        <v>0</v>
      </c>
      <c r="I81" s="126">
        <v>0</v>
      </c>
      <c r="J81" s="136">
        <f t="shared" si="1"/>
        <v>49</v>
      </c>
    </row>
    <row r="82" spans="1:10" x14ac:dyDescent="0.25">
      <c r="A82" s="108" t="s">
        <v>172</v>
      </c>
      <c r="B82" s="29">
        <v>0</v>
      </c>
      <c r="C82" s="29">
        <v>0</v>
      </c>
      <c r="D82" s="117">
        <v>0</v>
      </c>
      <c r="E82" s="125">
        <v>849</v>
      </c>
      <c r="F82" s="130">
        <v>0</v>
      </c>
      <c r="G82" s="127">
        <v>2218</v>
      </c>
      <c r="H82" s="125">
        <v>0</v>
      </c>
      <c r="I82" s="125">
        <v>0</v>
      </c>
      <c r="J82" s="135">
        <f t="shared" si="1"/>
        <v>3067</v>
      </c>
    </row>
    <row r="83" spans="1:10" ht="22.5" x14ac:dyDescent="0.25">
      <c r="A83" s="110" t="s">
        <v>145</v>
      </c>
      <c r="B83" s="31">
        <v>0</v>
      </c>
      <c r="C83" s="31">
        <v>0</v>
      </c>
      <c r="D83" s="118">
        <v>0</v>
      </c>
      <c r="E83" s="126">
        <v>9</v>
      </c>
      <c r="F83" s="131">
        <v>0</v>
      </c>
      <c r="G83" s="126">
        <v>65</v>
      </c>
      <c r="H83" s="126">
        <v>0</v>
      </c>
      <c r="I83" s="126">
        <v>0</v>
      </c>
      <c r="J83" s="136">
        <f t="shared" si="1"/>
        <v>74</v>
      </c>
    </row>
    <row r="84" spans="1:10" x14ac:dyDescent="0.25">
      <c r="A84" s="108" t="s">
        <v>194</v>
      </c>
      <c r="B84" s="29">
        <v>0</v>
      </c>
      <c r="C84" s="29">
        <v>0</v>
      </c>
      <c r="D84" s="117">
        <v>0</v>
      </c>
      <c r="E84" s="125">
        <v>0</v>
      </c>
      <c r="F84" s="130">
        <v>0</v>
      </c>
      <c r="G84" s="125">
        <v>612</v>
      </c>
      <c r="H84" s="125">
        <v>0</v>
      </c>
      <c r="I84" s="125">
        <v>0</v>
      </c>
      <c r="J84" s="135">
        <f t="shared" si="1"/>
        <v>612</v>
      </c>
    </row>
    <row r="85" spans="1:10" x14ac:dyDescent="0.25">
      <c r="A85" s="110" t="s">
        <v>195</v>
      </c>
      <c r="B85" s="31">
        <v>0</v>
      </c>
      <c r="C85" s="31">
        <v>0</v>
      </c>
      <c r="D85" s="118">
        <v>0</v>
      </c>
      <c r="E85" s="126">
        <v>0</v>
      </c>
      <c r="F85" s="131">
        <v>0</v>
      </c>
      <c r="G85" s="133">
        <v>1100</v>
      </c>
      <c r="H85" s="126">
        <v>0</v>
      </c>
      <c r="I85" s="126">
        <v>0</v>
      </c>
      <c r="J85" s="136">
        <f t="shared" si="1"/>
        <v>1100</v>
      </c>
    </row>
    <row r="86" spans="1:10" x14ac:dyDescent="0.25">
      <c r="A86" s="108" t="s">
        <v>196</v>
      </c>
      <c r="B86" s="29">
        <v>0</v>
      </c>
      <c r="C86" s="29">
        <v>0</v>
      </c>
      <c r="D86" s="117">
        <v>0</v>
      </c>
      <c r="E86" s="125">
        <v>0</v>
      </c>
      <c r="F86" s="130">
        <v>0</v>
      </c>
      <c r="G86" s="125">
        <v>220</v>
      </c>
      <c r="H86" s="125">
        <v>0</v>
      </c>
      <c r="I86" s="125">
        <v>0</v>
      </c>
      <c r="J86" s="135">
        <f t="shared" si="1"/>
        <v>220</v>
      </c>
    </row>
    <row r="87" spans="1:10" x14ac:dyDescent="0.25">
      <c r="A87" s="110" t="s">
        <v>197</v>
      </c>
      <c r="B87" s="31">
        <v>0</v>
      </c>
      <c r="C87" s="31">
        <v>0</v>
      </c>
      <c r="D87" s="118">
        <v>0</v>
      </c>
      <c r="E87" s="126">
        <v>0</v>
      </c>
      <c r="F87" s="131">
        <v>0</v>
      </c>
      <c r="G87" s="126">
        <v>291</v>
      </c>
      <c r="H87" s="126">
        <v>0</v>
      </c>
      <c r="I87" s="126">
        <v>0</v>
      </c>
      <c r="J87" s="136">
        <f t="shared" si="1"/>
        <v>291</v>
      </c>
    </row>
    <row r="88" spans="1:10" x14ac:dyDescent="0.25">
      <c r="A88" s="108" t="s">
        <v>198</v>
      </c>
      <c r="B88" s="29">
        <v>0</v>
      </c>
      <c r="C88" s="29">
        <v>0</v>
      </c>
      <c r="D88" s="117">
        <v>0</v>
      </c>
      <c r="E88" s="125">
        <v>0</v>
      </c>
      <c r="F88" s="130">
        <v>0</v>
      </c>
      <c r="G88" s="125">
        <v>0</v>
      </c>
      <c r="H88" s="125">
        <v>0</v>
      </c>
      <c r="I88" s="125">
        <v>650</v>
      </c>
      <c r="J88" s="135">
        <f t="shared" si="1"/>
        <v>650</v>
      </c>
    </row>
    <row r="89" spans="1:10" x14ac:dyDescent="0.25">
      <c r="A89" s="110" t="s">
        <v>199</v>
      </c>
      <c r="B89" s="31">
        <v>0</v>
      </c>
      <c r="C89" s="31">
        <v>0</v>
      </c>
      <c r="D89" s="118">
        <v>0</v>
      </c>
      <c r="E89" s="126">
        <v>0</v>
      </c>
      <c r="F89" s="131">
        <v>0</v>
      </c>
      <c r="G89" s="126">
        <v>184</v>
      </c>
      <c r="H89" s="126">
        <v>0</v>
      </c>
      <c r="I89" s="126">
        <v>0</v>
      </c>
      <c r="J89" s="136">
        <f t="shared" si="1"/>
        <v>184</v>
      </c>
    </row>
    <row r="90" spans="1:10" x14ac:dyDescent="0.25">
      <c r="A90" s="108" t="s">
        <v>200</v>
      </c>
      <c r="B90" s="29">
        <v>0</v>
      </c>
      <c r="C90" s="29">
        <v>0</v>
      </c>
      <c r="D90" s="117">
        <v>0</v>
      </c>
      <c r="E90" s="125">
        <v>0</v>
      </c>
      <c r="F90" s="130">
        <v>0</v>
      </c>
      <c r="G90" s="125">
        <v>333</v>
      </c>
      <c r="H90" s="125">
        <v>0</v>
      </c>
      <c r="I90" s="125">
        <v>0</v>
      </c>
      <c r="J90" s="135">
        <f t="shared" si="1"/>
        <v>333</v>
      </c>
    </row>
    <row r="91" spans="1:10" x14ac:dyDescent="0.25">
      <c r="A91" s="110" t="s">
        <v>201</v>
      </c>
      <c r="B91" s="31">
        <v>0</v>
      </c>
      <c r="C91" s="31">
        <v>0</v>
      </c>
      <c r="D91" s="118">
        <v>0</v>
      </c>
      <c r="E91" s="126">
        <v>0</v>
      </c>
      <c r="F91" s="131">
        <v>0</v>
      </c>
      <c r="G91" s="126">
        <v>153</v>
      </c>
      <c r="H91" s="126">
        <v>0</v>
      </c>
      <c r="I91" s="126">
        <v>0</v>
      </c>
      <c r="J91" s="136">
        <f t="shared" si="1"/>
        <v>153</v>
      </c>
    </row>
    <row r="92" spans="1:10" x14ac:dyDescent="0.25">
      <c r="A92" s="108" t="s">
        <v>173</v>
      </c>
      <c r="B92" s="29">
        <v>0</v>
      </c>
      <c r="C92" s="29">
        <v>0</v>
      </c>
      <c r="D92" s="117">
        <v>0</v>
      </c>
      <c r="E92" s="125">
        <v>3</v>
      </c>
      <c r="F92" s="130">
        <v>0</v>
      </c>
      <c r="G92" s="125">
        <v>41</v>
      </c>
      <c r="H92" s="125">
        <v>0</v>
      </c>
      <c r="I92" s="125">
        <v>0</v>
      </c>
      <c r="J92" s="135">
        <f t="shared" si="1"/>
        <v>44</v>
      </c>
    </row>
    <row r="93" spans="1:10" x14ac:dyDescent="0.25">
      <c r="A93" s="110" t="s">
        <v>174</v>
      </c>
      <c r="B93" s="31">
        <v>0</v>
      </c>
      <c r="C93" s="31">
        <v>0</v>
      </c>
      <c r="D93" s="118">
        <v>0</v>
      </c>
      <c r="E93" s="126">
        <v>470</v>
      </c>
      <c r="F93" s="131">
        <v>0</v>
      </c>
      <c r="G93" s="133">
        <v>1801</v>
      </c>
      <c r="H93" s="126">
        <v>0</v>
      </c>
      <c r="I93" s="126">
        <v>0</v>
      </c>
      <c r="J93" s="136">
        <f t="shared" si="1"/>
        <v>2271</v>
      </c>
    </row>
    <row r="94" spans="1:10" x14ac:dyDescent="0.25">
      <c r="A94" s="108" t="s">
        <v>175</v>
      </c>
      <c r="B94" s="29">
        <v>0</v>
      </c>
      <c r="C94" s="29">
        <v>0</v>
      </c>
      <c r="D94" s="117">
        <v>0</v>
      </c>
      <c r="E94" s="125">
        <v>750</v>
      </c>
      <c r="F94" s="130">
        <v>0</v>
      </c>
      <c r="G94" s="127">
        <v>2500</v>
      </c>
      <c r="H94" s="125">
        <v>0</v>
      </c>
      <c r="I94" s="125">
        <v>0</v>
      </c>
      <c r="J94" s="135">
        <f t="shared" si="1"/>
        <v>3250</v>
      </c>
    </row>
    <row r="95" spans="1:10" x14ac:dyDescent="0.25">
      <c r="A95" s="110" t="s">
        <v>176</v>
      </c>
      <c r="B95" s="31">
        <v>0</v>
      </c>
      <c r="C95" s="31">
        <v>0</v>
      </c>
      <c r="D95" s="118">
        <v>0</v>
      </c>
      <c r="E95" s="126">
        <v>13</v>
      </c>
      <c r="F95" s="131">
        <v>0</v>
      </c>
      <c r="G95" s="126">
        <v>188</v>
      </c>
      <c r="H95" s="126">
        <v>0</v>
      </c>
      <c r="I95" s="126">
        <v>0</v>
      </c>
      <c r="J95" s="136">
        <f t="shared" si="1"/>
        <v>201</v>
      </c>
    </row>
    <row r="96" spans="1:10" x14ac:dyDescent="0.25">
      <c r="A96" s="108" t="s">
        <v>177</v>
      </c>
      <c r="B96" s="29">
        <v>0</v>
      </c>
      <c r="C96" s="29">
        <v>0</v>
      </c>
      <c r="D96" s="117">
        <v>0</v>
      </c>
      <c r="E96" s="125">
        <v>0</v>
      </c>
      <c r="F96" s="130">
        <v>0</v>
      </c>
      <c r="G96" s="125">
        <v>904</v>
      </c>
      <c r="H96" s="125">
        <v>346</v>
      </c>
      <c r="I96" s="125">
        <v>0</v>
      </c>
      <c r="J96" s="135">
        <f t="shared" si="1"/>
        <v>1250</v>
      </c>
    </row>
    <row r="97" spans="1:42" x14ac:dyDescent="0.25">
      <c r="A97" s="110" t="s">
        <v>178</v>
      </c>
      <c r="B97" s="31">
        <v>0</v>
      </c>
      <c r="C97" s="31">
        <v>0</v>
      </c>
      <c r="D97" s="118">
        <v>0</v>
      </c>
      <c r="E97" s="126">
        <v>3</v>
      </c>
      <c r="F97" s="131">
        <v>8</v>
      </c>
      <c r="G97" s="126">
        <v>68</v>
      </c>
      <c r="H97" s="126">
        <v>0</v>
      </c>
      <c r="I97" s="126">
        <v>0</v>
      </c>
      <c r="J97" s="136">
        <f t="shared" si="1"/>
        <v>79</v>
      </c>
    </row>
    <row r="98" spans="1:42" x14ac:dyDescent="0.25">
      <c r="A98" s="108" t="s">
        <v>180</v>
      </c>
      <c r="B98" s="29">
        <v>0</v>
      </c>
      <c r="C98" s="29">
        <v>0</v>
      </c>
      <c r="D98" s="117">
        <v>0</v>
      </c>
      <c r="E98" s="125">
        <v>144</v>
      </c>
      <c r="F98" s="130">
        <v>0</v>
      </c>
      <c r="G98" s="127">
        <v>3217</v>
      </c>
      <c r="H98" s="125">
        <v>0</v>
      </c>
      <c r="I98" s="125">
        <v>0</v>
      </c>
      <c r="J98" s="135">
        <f t="shared" si="1"/>
        <v>3361</v>
      </c>
    </row>
    <row r="99" spans="1:42" x14ac:dyDescent="0.25">
      <c r="A99" s="110" t="s">
        <v>202</v>
      </c>
      <c r="B99" s="31">
        <v>0</v>
      </c>
      <c r="C99" s="31">
        <v>0</v>
      </c>
      <c r="D99" s="118">
        <v>0</v>
      </c>
      <c r="E99" s="126">
        <v>20</v>
      </c>
      <c r="F99" s="131">
        <v>0</v>
      </c>
      <c r="G99" s="126">
        <v>124</v>
      </c>
      <c r="H99" s="126">
        <v>0</v>
      </c>
      <c r="I99" s="126">
        <v>0</v>
      </c>
      <c r="J99" s="136">
        <f t="shared" si="1"/>
        <v>144</v>
      </c>
    </row>
    <row r="100" spans="1:42" x14ac:dyDescent="0.25">
      <c r="A100" s="108" t="s">
        <v>182</v>
      </c>
      <c r="B100" s="29">
        <v>0</v>
      </c>
      <c r="C100" s="29">
        <v>0</v>
      </c>
      <c r="D100" s="117">
        <v>0</v>
      </c>
      <c r="E100" s="125">
        <v>5</v>
      </c>
      <c r="F100" s="130">
        <v>0</v>
      </c>
      <c r="G100" s="125">
        <v>92</v>
      </c>
      <c r="H100" s="125">
        <v>0</v>
      </c>
      <c r="I100" s="125">
        <v>0</v>
      </c>
      <c r="J100" s="135">
        <f t="shared" si="1"/>
        <v>97</v>
      </c>
    </row>
    <row r="101" spans="1:42" x14ac:dyDescent="0.25">
      <c r="A101" s="110" t="s">
        <v>203</v>
      </c>
      <c r="B101" s="31">
        <v>0</v>
      </c>
      <c r="C101" s="31">
        <v>0</v>
      </c>
      <c r="D101" s="118">
        <v>0</v>
      </c>
      <c r="E101" s="126">
        <v>0</v>
      </c>
      <c r="F101" s="131">
        <v>0</v>
      </c>
      <c r="G101" s="126">
        <v>890</v>
      </c>
      <c r="H101" s="126">
        <v>0</v>
      </c>
      <c r="I101" s="126">
        <v>0</v>
      </c>
      <c r="J101" s="136">
        <f t="shared" si="1"/>
        <v>890</v>
      </c>
    </row>
    <row r="102" spans="1:42" x14ac:dyDescent="0.25">
      <c r="A102" s="108" t="s">
        <v>204</v>
      </c>
      <c r="B102" s="29">
        <v>0</v>
      </c>
      <c r="C102" s="29">
        <v>0</v>
      </c>
      <c r="D102" s="117">
        <v>0</v>
      </c>
      <c r="E102" s="125">
        <v>5</v>
      </c>
      <c r="F102" s="130">
        <v>0</v>
      </c>
      <c r="G102" s="125">
        <v>26</v>
      </c>
      <c r="H102" s="125">
        <v>0</v>
      </c>
      <c r="I102" s="125">
        <v>0</v>
      </c>
      <c r="J102" s="135">
        <f t="shared" si="1"/>
        <v>31</v>
      </c>
    </row>
    <row r="103" spans="1:42" ht="15.75" thickBot="1" x14ac:dyDescent="0.3">
      <c r="A103" s="112" t="s">
        <v>49</v>
      </c>
      <c r="B103" s="113">
        <v>1.5</v>
      </c>
      <c r="C103" s="113">
        <v>550</v>
      </c>
      <c r="D103" s="119">
        <v>46</v>
      </c>
      <c r="E103" s="128">
        <v>5987</v>
      </c>
      <c r="F103" s="132">
        <v>24</v>
      </c>
      <c r="G103" s="128">
        <v>41329</v>
      </c>
      <c r="H103" s="128">
        <v>2693</v>
      </c>
      <c r="I103" s="128">
        <v>1370</v>
      </c>
      <c r="J103" s="138">
        <f t="shared" si="1"/>
        <v>52000.5</v>
      </c>
    </row>
    <row r="104" spans="1:42" x14ac:dyDescent="0.25">
      <c r="A104" s="257"/>
      <c r="B104" s="257"/>
      <c r="C104" s="257"/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7"/>
      <c r="X104" s="257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7"/>
      <c r="AM104" s="257"/>
      <c r="AN104" s="257"/>
      <c r="AO104" s="257"/>
      <c r="AP104" s="257"/>
    </row>
    <row r="105" spans="1:42" x14ac:dyDescent="0.25">
      <c r="A105" s="257"/>
      <c r="B105" s="257"/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 s="257"/>
      <c r="Z105" s="257"/>
      <c r="AA105" s="257"/>
      <c r="AB105" s="257"/>
      <c r="AC105" s="257"/>
      <c r="AD105" s="257"/>
      <c r="AE105" s="257"/>
      <c r="AF105" s="257"/>
      <c r="AG105" s="257"/>
      <c r="AH105" s="257"/>
      <c r="AI105" s="257"/>
      <c r="AJ105" s="257"/>
      <c r="AK105" s="257"/>
      <c r="AL105" s="257"/>
      <c r="AM105" s="257"/>
      <c r="AN105" s="257"/>
      <c r="AO105" s="257"/>
      <c r="AP105" s="257"/>
    </row>
    <row r="106" spans="1:42" x14ac:dyDescent="0.25">
      <c r="A106" s="247" t="s">
        <v>53</v>
      </c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7"/>
      <c r="AF106" s="247"/>
      <c r="AG106" s="247"/>
      <c r="AH106" s="247"/>
      <c r="AI106" s="247"/>
      <c r="AJ106" s="247"/>
      <c r="AK106" s="247"/>
      <c r="AL106" s="247"/>
      <c r="AM106" s="247"/>
      <c r="AN106" s="247"/>
      <c r="AO106" s="247"/>
      <c r="AP106" s="247"/>
    </row>
    <row r="107" spans="1:42" x14ac:dyDescent="0.25">
      <c r="A107" s="247" t="s">
        <v>205</v>
      </c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47"/>
      <c r="AN107" s="247"/>
      <c r="AO107" s="247"/>
      <c r="AP107" s="247"/>
    </row>
    <row r="110" spans="1:42" x14ac:dyDescent="0.25">
      <c r="A110" s="257"/>
      <c r="B110" s="257"/>
      <c r="C110" s="257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  <c r="AC110" s="257"/>
      <c r="AD110" s="257"/>
      <c r="AE110" s="257"/>
      <c r="AF110" s="257"/>
      <c r="AG110" s="257"/>
      <c r="AH110" s="257"/>
      <c r="AI110" s="257"/>
      <c r="AJ110" s="257"/>
      <c r="AK110" s="257"/>
      <c r="AL110" s="257"/>
      <c r="AM110" s="257"/>
      <c r="AN110" s="257"/>
      <c r="AO110" s="257"/>
      <c r="AP110" s="257"/>
    </row>
    <row r="111" spans="1:42" x14ac:dyDescent="0.25">
      <c r="A111" s="257"/>
      <c r="B111" s="257"/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257"/>
      <c r="X111" s="257"/>
      <c r="Y111" s="257"/>
      <c r="Z111" s="257"/>
      <c r="AA111" s="257"/>
      <c r="AB111" s="257"/>
      <c r="AC111" s="257"/>
      <c r="AD111" s="257"/>
      <c r="AE111" s="257"/>
      <c r="AF111" s="257"/>
      <c r="AG111" s="257"/>
      <c r="AH111" s="257"/>
      <c r="AI111" s="257"/>
      <c r="AJ111" s="257"/>
      <c r="AK111" s="257"/>
      <c r="AL111" s="257"/>
      <c r="AM111" s="257"/>
      <c r="AN111" s="257"/>
      <c r="AO111" s="257"/>
      <c r="AP111" s="257"/>
    </row>
  </sheetData>
  <mergeCells count="15">
    <mergeCell ref="A1:AP1"/>
    <mergeCell ref="A2:AQ2"/>
    <mergeCell ref="A3:AP3"/>
    <mergeCell ref="A4:B4"/>
    <mergeCell ref="A106:AP106"/>
    <mergeCell ref="A107:AP107"/>
    <mergeCell ref="A110:AP110"/>
    <mergeCell ref="A111:AP111"/>
    <mergeCell ref="A6:AP6"/>
    <mergeCell ref="A47:AP47"/>
    <mergeCell ref="A7:AP7"/>
    <mergeCell ref="A46:AP46"/>
    <mergeCell ref="A48:AP48"/>
    <mergeCell ref="A104:AP104"/>
    <mergeCell ref="A105:AP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I15" sqref="I15"/>
    </sheetView>
  </sheetViews>
  <sheetFormatPr baseColWidth="10" defaultRowHeight="15" x14ac:dyDescent="0.25"/>
  <cols>
    <col min="1" max="1" width="3.28515625" customWidth="1"/>
  </cols>
  <sheetData>
    <row r="1" spans="2:10" x14ac:dyDescent="0.25">
      <c r="B1" s="57" t="s">
        <v>148</v>
      </c>
    </row>
    <row r="2" spans="2:10" ht="15.75" thickBot="1" x14ac:dyDescent="0.3">
      <c r="B2" s="57" t="s">
        <v>149</v>
      </c>
    </row>
    <row r="3" spans="2:10" ht="15.75" thickBot="1" x14ac:dyDescent="0.3">
      <c r="B3" s="95" t="s">
        <v>147</v>
      </c>
      <c r="C3" s="96"/>
    </row>
    <row r="4" spans="2:10" s="22" customFormat="1" ht="15.75" thickBot="1" x14ac:dyDescent="0.3">
      <c r="J4" s="102">
        <v>42522</v>
      </c>
    </row>
    <row r="5" spans="2:10" ht="15.75" x14ac:dyDescent="0.25">
      <c r="B5" s="81" t="s">
        <v>143</v>
      </c>
      <c r="C5" s="82" t="s">
        <v>8</v>
      </c>
      <c r="D5" s="82" t="s">
        <v>12</v>
      </c>
      <c r="E5" s="82" t="s">
        <v>15</v>
      </c>
      <c r="F5" s="82" t="s">
        <v>18</v>
      </c>
      <c r="G5" s="83" t="s">
        <v>21</v>
      </c>
      <c r="H5" s="82" t="s">
        <v>25</v>
      </c>
      <c r="I5" s="82" t="s">
        <v>30</v>
      </c>
      <c r="J5" s="84" t="s">
        <v>49</v>
      </c>
    </row>
    <row r="6" spans="2:10" x14ac:dyDescent="0.25">
      <c r="B6" s="85" t="s">
        <v>144</v>
      </c>
      <c r="C6" s="86">
        <v>0</v>
      </c>
      <c r="D6" s="86">
        <v>0</v>
      </c>
      <c r="E6" s="86">
        <v>0</v>
      </c>
      <c r="F6" s="86">
        <v>0</v>
      </c>
      <c r="G6" s="97">
        <v>250</v>
      </c>
      <c r="H6" s="86">
        <v>0</v>
      </c>
      <c r="I6" s="86">
        <v>0</v>
      </c>
      <c r="J6" s="87">
        <f>SUM(C6:I6)</f>
        <v>250</v>
      </c>
    </row>
    <row r="7" spans="2:10" ht="36" x14ac:dyDescent="0.25">
      <c r="B7" s="88" t="s">
        <v>145</v>
      </c>
      <c r="C7" s="89">
        <v>1.5</v>
      </c>
      <c r="D7" s="89">
        <v>1</v>
      </c>
      <c r="E7" s="89">
        <v>1</v>
      </c>
      <c r="F7" s="89">
        <v>2</v>
      </c>
      <c r="G7" s="89">
        <v>0</v>
      </c>
      <c r="H7" s="89">
        <v>3</v>
      </c>
      <c r="I7" s="89">
        <v>1.5</v>
      </c>
      <c r="J7" s="90">
        <f>SUM(C7:I7)</f>
        <v>10</v>
      </c>
    </row>
    <row r="8" spans="2:10" ht="16.5" thickBot="1" x14ac:dyDescent="0.3">
      <c r="B8" s="91" t="s">
        <v>49</v>
      </c>
      <c r="C8" s="92">
        <v>1.5</v>
      </c>
      <c r="D8" s="92">
        <v>1</v>
      </c>
      <c r="E8" s="92">
        <v>1</v>
      </c>
      <c r="F8" s="92">
        <v>2</v>
      </c>
      <c r="G8" s="93">
        <v>250</v>
      </c>
      <c r="H8" s="92">
        <v>3</v>
      </c>
      <c r="I8" s="92">
        <v>1.5</v>
      </c>
      <c r="J8" s="94">
        <f>SUM(C8:I8)</f>
        <v>260</v>
      </c>
    </row>
    <row r="9" spans="2:10" x14ac:dyDescent="0.25">
      <c r="B9" s="247" t="s">
        <v>134</v>
      </c>
      <c r="C9" s="247"/>
      <c r="D9" s="247"/>
      <c r="E9" s="247"/>
      <c r="F9" s="247"/>
      <c r="G9" s="247"/>
      <c r="H9" s="247"/>
      <c r="I9" s="247"/>
    </row>
  </sheetData>
  <mergeCells count="1">
    <mergeCell ref="B9:I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70"/>
  <sheetViews>
    <sheetView topLeftCell="A52" workbookViewId="0">
      <selection activeCell="W2" sqref="W2"/>
    </sheetView>
  </sheetViews>
  <sheetFormatPr baseColWidth="10" defaultColWidth="11.42578125" defaultRowHeight="15" x14ac:dyDescent="0.25"/>
  <cols>
    <col min="1" max="1" width="5.140625" style="22" customWidth="1"/>
    <col min="2" max="2" width="25.7109375" style="22" customWidth="1"/>
    <col min="3" max="4" width="11.5703125" style="22" bestFit="1" customWidth="1"/>
    <col min="5" max="5" width="11.5703125" style="22" customWidth="1"/>
    <col min="6" max="7" width="11.5703125" style="22" bestFit="1" customWidth="1"/>
    <col min="8" max="8" width="12.28515625" style="22" bestFit="1" customWidth="1"/>
    <col min="9" max="9" width="12.5703125" style="22" customWidth="1"/>
    <col min="10" max="10" width="12.42578125" style="22" bestFit="1" customWidth="1"/>
    <col min="11" max="13" width="11.5703125" style="22" bestFit="1" customWidth="1"/>
    <col min="14" max="14" width="12.42578125" style="22" bestFit="1" customWidth="1"/>
    <col min="15" max="16384" width="11.42578125" style="22"/>
  </cols>
  <sheetData>
    <row r="1" spans="1:14" x14ac:dyDescent="0.25"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4" ht="15.75" x14ac:dyDescent="0.25">
      <c r="B2" s="248" t="s">
        <v>54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5.75" thickBot="1" x14ac:dyDescent="0.3">
      <c r="B3" s="264" t="s">
        <v>55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14" x14ac:dyDescent="0.25">
      <c r="B4" s="265" t="s">
        <v>142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x14ac:dyDescent="0.25">
      <c r="B5" s="48"/>
      <c r="C5" s="33"/>
      <c r="D5" s="33"/>
      <c r="E5" s="33"/>
      <c r="F5" s="33"/>
      <c r="G5" s="33"/>
      <c r="H5" s="33"/>
      <c r="I5" s="33"/>
      <c r="J5" s="19"/>
      <c r="K5" s="19"/>
      <c r="L5" s="142"/>
      <c r="M5" s="142"/>
      <c r="N5" s="50"/>
    </row>
    <row r="6" spans="1:14" ht="15" customHeight="1" x14ac:dyDescent="0.25">
      <c r="B6" s="268" t="s">
        <v>56</v>
      </c>
      <c r="C6" s="269"/>
      <c r="D6" s="23" t="s">
        <v>1</v>
      </c>
      <c r="E6" s="24">
        <v>2016</v>
      </c>
      <c r="F6" s="33"/>
      <c r="G6" s="33"/>
      <c r="H6" s="33"/>
      <c r="I6" s="39"/>
      <c r="J6" s="19"/>
      <c r="K6" s="33"/>
      <c r="L6" s="142"/>
      <c r="M6" s="143">
        <v>42522</v>
      </c>
      <c r="N6" s="144"/>
    </row>
    <row r="7" spans="1:14" ht="45" x14ac:dyDescent="0.25">
      <c r="B7" s="145" t="s">
        <v>115</v>
      </c>
      <c r="C7" s="27" t="s">
        <v>78</v>
      </c>
      <c r="D7" s="27" t="s">
        <v>79</v>
      </c>
      <c r="E7" s="27" t="s">
        <v>80</v>
      </c>
      <c r="F7" s="27" t="s">
        <v>5</v>
      </c>
      <c r="G7" s="27" t="s">
        <v>75</v>
      </c>
      <c r="H7" s="28" t="s">
        <v>68</v>
      </c>
      <c r="I7" s="63" t="s">
        <v>81</v>
      </c>
      <c r="J7" s="63" t="s">
        <v>216</v>
      </c>
      <c r="K7" s="63" t="s">
        <v>246</v>
      </c>
      <c r="L7" s="63" t="s">
        <v>218</v>
      </c>
      <c r="M7" s="63" t="s">
        <v>6</v>
      </c>
      <c r="N7" s="146" t="s">
        <v>7</v>
      </c>
    </row>
    <row r="8" spans="1:14" ht="15.75" thickBot="1" x14ac:dyDescent="0.3">
      <c r="B8" s="147" t="s">
        <v>116</v>
      </c>
      <c r="C8" s="148">
        <f t="shared" ref="C8:N8" si="0">C17+C44+C68</f>
        <v>368</v>
      </c>
      <c r="D8" s="149">
        <f t="shared" si="0"/>
        <v>1989.85</v>
      </c>
      <c r="E8" s="149">
        <f t="shared" si="0"/>
        <v>193928.07</v>
      </c>
      <c r="F8" s="149">
        <f t="shared" si="0"/>
        <v>46592.729999999996</v>
      </c>
      <c r="G8" s="148">
        <f t="shared" si="0"/>
        <v>0</v>
      </c>
      <c r="H8" s="148">
        <f t="shared" si="0"/>
        <v>147335.34</v>
      </c>
      <c r="I8" s="149">
        <f t="shared" si="0"/>
        <v>3448638</v>
      </c>
      <c r="J8" s="149">
        <f t="shared" si="0"/>
        <v>967478.12000000011</v>
      </c>
      <c r="K8" s="148">
        <f t="shared" si="0"/>
        <v>0</v>
      </c>
      <c r="L8" s="148">
        <f t="shared" si="0"/>
        <v>0</v>
      </c>
      <c r="M8" s="148">
        <f t="shared" si="0"/>
        <v>0</v>
      </c>
      <c r="N8" s="150">
        <f t="shared" si="0"/>
        <v>830515.36</v>
      </c>
    </row>
    <row r="9" spans="1:14" x14ac:dyDescent="0.25">
      <c r="B9" s="169"/>
      <c r="C9" s="170"/>
      <c r="D9" s="171"/>
      <c r="E9" s="171"/>
      <c r="F9" s="171"/>
      <c r="G9" s="170"/>
      <c r="H9" s="170"/>
      <c r="I9" s="171"/>
      <c r="J9" s="171"/>
      <c r="K9" s="170"/>
      <c r="L9" s="170"/>
      <c r="M9" s="170"/>
      <c r="N9" s="171"/>
    </row>
    <row r="10" spans="1:14" x14ac:dyDescent="0.25">
      <c r="B10" s="34"/>
      <c r="C10" s="35"/>
      <c r="D10" s="35"/>
      <c r="E10" s="35"/>
      <c r="F10" s="35"/>
      <c r="G10" s="35"/>
      <c r="H10" s="35"/>
      <c r="I10" s="35"/>
      <c r="L10" s="41"/>
      <c r="M10" s="36"/>
    </row>
    <row r="11" spans="1:14" x14ac:dyDescent="0.25">
      <c r="B11" s="270" t="s">
        <v>209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173">
        <v>42522</v>
      </c>
    </row>
    <row r="12" spans="1:14" ht="45" x14ac:dyDescent="0.25">
      <c r="B12" s="63" t="s">
        <v>3</v>
      </c>
      <c r="C12" s="63" t="s">
        <v>78</v>
      </c>
      <c r="D12" s="63" t="s">
        <v>79</v>
      </c>
      <c r="E12" s="63" t="s">
        <v>80</v>
      </c>
      <c r="F12" s="63" t="s">
        <v>5</v>
      </c>
      <c r="G12" s="63" t="s">
        <v>75</v>
      </c>
      <c r="H12" s="28" t="s">
        <v>68</v>
      </c>
      <c r="I12" s="63" t="s">
        <v>81</v>
      </c>
      <c r="J12" s="63" t="s">
        <v>216</v>
      </c>
      <c r="K12" s="63" t="s">
        <v>246</v>
      </c>
      <c r="L12" s="63" t="s">
        <v>218</v>
      </c>
      <c r="M12" s="63" t="s">
        <v>6</v>
      </c>
      <c r="N12" s="63" t="s">
        <v>7</v>
      </c>
    </row>
    <row r="13" spans="1:14" x14ac:dyDescent="0.25">
      <c r="A13" s="12"/>
      <c r="B13" s="151" t="s">
        <v>111</v>
      </c>
      <c r="C13" s="29"/>
      <c r="D13" s="29">
        <v>0</v>
      </c>
      <c r="E13" s="30"/>
      <c r="F13" s="30"/>
      <c r="G13" s="29"/>
      <c r="H13" s="29"/>
      <c r="I13" s="30"/>
      <c r="J13" s="30"/>
      <c r="K13" s="29"/>
      <c r="L13" s="29"/>
      <c r="M13" s="29"/>
      <c r="N13" s="30"/>
    </row>
    <row r="14" spans="1:14" x14ac:dyDescent="0.25">
      <c r="A14" s="12"/>
      <c r="B14" s="152" t="s">
        <v>112</v>
      </c>
      <c r="C14" s="32"/>
      <c r="D14" s="31">
        <v>0</v>
      </c>
      <c r="E14" s="32"/>
      <c r="F14" s="32"/>
      <c r="G14" s="31"/>
      <c r="H14" s="31"/>
      <c r="I14" s="32"/>
      <c r="J14" s="32"/>
      <c r="K14" s="31"/>
      <c r="L14" s="31"/>
      <c r="M14" s="31"/>
      <c r="N14" s="32"/>
    </row>
    <row r="15" spans="1:14" x14ac:dyDescent="0.25">
      <c r="A15" s="153"/>
      <c r="B15" s="154" t="s">
        <v>113</v>
      </c>
      <c r="C15" s="155"/>
      <c r="D15" s="155">
        <v>0</v>
      </c>
      <c r="E15" s="156"/>
      <c r="F15" s="156"/>
      <c r="G15" s="155"/>
      <c r="H15" s="155"/>
      <c r="I15" s="155"/>
      <c r="J15" s="156"/>
      <c r="K15" s="155"/>
      <c r="L15" s="155"/>
      <c r="M15" s="156"/>
      <c r="N15" s="156"/>
    </row>
    <row r="16" spans="1:14" x14ac:dyDescent="0.25">
      <c r="A16" s="12"/>
      <c r="B16" s="157" t="s">
        <v>114</v>
      </c>
      <c r="C16" s="158"/>
      <c r="D16" s="159">
        <v>0</v>
      </c>
      <c r="E16" s="158"/>
      <c r="F16" s="158"/>
      <c r="G16" s="159"/>
      <c r="H16" s="159"/>
      <c r="I16" s="158"/>
      <c r="J16" s="158"/>
      <c r="K16" s="159"/>
      <c r="L16" s="159"/>
      <c r="M16" s="159"/>
      <c r="N16" s="158"/>
    </row>
    <row r="17" spans="2:14" x14ac:dyDescent="0.25">
      <c r="B17" s="160" t="s">
        <v>49</v>
      </c>
      <c r="C17" s="161">
        <f t="shared" ref="C17:J17" si="1">SUM(C13:C16)</f>
        <v>0</v>
      </c>
      <c r="D17" s="161">
        <f t="shared" si="1"/>
        <v>0</v>
      </c>
      <c r="E17" s="162">
        <f t="shared" si="1"/>
        <v>0</v>
      </c>
      <c r="F17" s="162">
        <f t="shared" si="1"/>
        <v>0</v>
      </c>
      <c r="G17" s="161">
        <f t="shared" si="1"/>
        <v>0</v>
      </c>
      <c r="H17" s="161">
        <f t="shared" si="1"/>
        <v>0</v>
      </c>
      <c r="I17" s="162">
        <f t="shared" si="1"/>
        <v>0</v>
      </c>
      <c r="J17" s="162">
        <f t="shared" si="1"/>
        <v>0</v>
      </c>
      <c r="K17" s="161">
        <v>0</v>
      </c>
      <c r="L17" s="161">
        <v>0</v>
      </c>
      <c r="M17" s="161">
        <v>0</v>
      </c>
      <c r="N17" s="162">
        <f>SUM(N13:N16)</f>
        <v>0</v>
      </c>
    </row>
    <row r="18" spans="2:14" x14ac:dyDescent="0.25">
      <c r="B18" s="263" t="s">
        <v>210</v>
      </c>
      <c r="C18" s="263"/>
      <c r="D18" s="263"/>
      <c r="E18" s="263"/>
      <c r="F18" s="263"/>
      <c r="G18" s="263"/>
      <c r="H18" s="263"/>
      <c r="I18" s="263"/>
      <c r="J18" s="263"/>
      <c r="K18" s="38"/>
      <c r="L18" s="41"/>
      <c r="M18" s="41"/>
    </row>
    <row r="19" spans="2:14" ht="15.75" thickBot="1" x14ac:dyDescent="0.3">
      <c r="B19" s="163"/>
      <c r="C19" s="163"/>
      <c r="D19" s="163"/>
      <c r="E19" s="163"/>
      <c r="F19" s="163"/>
      <c r="G19" s="163"/>
      <c r="H19" s="163"/>
      <c r="I19" s="163"/>
      <c r="J19" s="37"/>
      <c r="K19" s="38"/>
      <c r="L19" s="41"/>
      <c r="M19" s="41"/>
    </row>
    <row r="20" spans="2:14" x14ac:dyDescent="0.25">
      <c r="B20" s="244" t="s">
        <v>211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164"/>
    </row>
    <row r="21" spans="2:14" x14ac:dyDescent="0.25">
      <c r="B21" s="165" t="s">
        <v>1</v>
      </c>
      <c r="C21" s="43">
        <v>2016</v>
      </c>
      <c r="D21" s="33"/>
      <c r="E21" s="33"/>
      <c r="F21" s="33"/>
      <c r="G21" s="33"/>
      <c r="H21" s="33"/>
      <c r="I21" s="33"/>
      <c r="J21" s="33"/>
      <c r="K21" s="33"/>
      <c r="L21" s="20"/>
      <c r="M21" s="166">
        <v>42522</v>
      </c>
      <c r="N21" s="50"/>
    </row>
    <row r="22" spans="2:14" ht="45" x14ac:dyDescent="0.25">
      <c r="B22" s="66" t="s">
        <v>3</v>
      </c>
      <c r="C22" s="63" t="s">
        <v>78</v>
      </c>
      <c r="D22" s="63" t="s">
        <v>79</v>
      </c>
      <c r="E22" s="63" t="s">
        <v>80</v>
      </c>
      <c r="F22" s="63" t="s">
        <v>5</v>
      </c>
      <c r="G22" s="63" t="s">
        <v>75</v>
      </c>
      <c r="H22" s="28" t="s">
        <v>68</v>
      </c>
      <c r="I22" s="63" t="s">
        <v>117</v>
      </c>
      <c r="J22" s="63" t="s">
        <v>216</v>
      </c>
      <c r="K22" s="63" t="s">
        <v>246</v>
      </c>
      <c r="L22" s="63" t="s">
        <v>218</v>
      </c>
      <c r="M22" s="63" t="s">
        <v>6</v>
      </c>
      <c r="N22" s="146" t="s">
        <v>7</v>
      </c>
    </row>
    <row r="23" spans="2:14" x14ac:dyDescent="0.25">
      <c r="B23" s="108" t="s">
        <v>82</v>
      </c>
      <c r="C23" s="29">
        <v>0</v>
      </c>
      <c r="D23" s="29">
        <v>0</v>
      </c>
      <c r="E23" s="29">
        <v>16</v>
      </c>
      <c r="F23" s="29">
        <v>0</v>
      </c>
      <c r="G23" s="29">
        <v>0</v>
      </c>
      <c r="H23" s="29">
        <f t="shared" ref="H23:H43" si="2">E23-F23-G23</f>
        <v>16</v>
      </c>
      <c r="I23" s="29">
        <v>143.5</v>
      </c>
      <c r="J23" s="29">
        <v>0</v>
      </c>
      <c r="K23" s="29">
        <v>8.9689999999999994</v>
      </c>
      <c r="L23" s="29">
        <v>0</v>
      </c>
      <c r="M23" s="29">
        <v>0</v>
      </c>
      <c r="N23" s="109">
        <v>0</v>
      </c>
    </row>
    <row r="24" spans="2:14" s="12" customFormat="1" x14ac:dyDescent="0.25">
      <c r="B24" s="110" t="s">
        <v>83</v>
      </c>
      <c r="C24" s="31">
        <v>0</v>
      </c>
      <c r="D24" s="31">
        <v>0</v>
      </c>
      <c r="E24" s="31">
        <v>33</v>
      </c>
      <c r="F24" s="31">
        <v>0</v>
      </c>
      <c r="G24" s="31">
        <v>0</v>
      </c>
      <c r="H24" s="159">
        <f t="shared" si="2"/>
        <v>33</v>
      </c>
      <c r="I24" s="31">
        <v>160.4</v>
      </c>
      <c r="J24" s="31">
        <v>0</v>
      </c>
      <c r="K24" s="31">
        <v>4.8609999999999998</v>
      </c>
      <c r="L24" s="31">
        <v>0</v>
      </c>
      <c r="M24" s="31">
        <v>0</v>
      </c>
      <c r="N24" s="111">
        <v>0</v>
      </c>
    </row>
    <row r="25" spans="2:14" x14ac:dyDescent="0.25">
      <c r="B25" s="108" t="s">
        <v>84</v>
      </c>
      <c r="C25" s="29">
        <v>0</v>
      </c>
      <c r="D25" s="29">
        <v>0</v>
      </c>
      <c r="E25" s="29">
        <v>80</v>
      </c>
      <c r="F25" s="29">
        <v>0</v>
      </c>
      <c r="G25" s="29">
        <v>0</v>
      </c>
      <c r="H25" s="29">
        <f t="shared" si="2"/>
        <v>80</v>
      </c>
      <c r="I25" s="29">
        <v>320</v>
      </c>
      <c r="J25" s="29">
        <v>0</v>
      </c>
      <c r="K25" s="29">
        <v>4</v>
      </c>
      <c r="L25" s="29">
        <v>0</v>
      </c>
      <c r="M25" s="29">
        <v>0</v>
      </c>
      <c r="N25" s="109">
        <v>0</v>
      </c>
    </row>
    <row r="26" spans="2:14" s="12" customFormat="1" x14ac:dyDescent="0.25">
      <c r="B26" s="110" t="s">
        <v>85</v>
      </c>
      <c r="C26" s="31">
        <v>0</v>
      </c>
      <c r="D26" s="31">
        <v>0</v>
      </c>
      <c r="E26" s="31">
        <v>9</v>
      </c>
      <c r="F26" s="31">
        <v>0</v>
      </c>
      <c r="G26" s="31">
        <v>0</v>
      </c>
      <c r="H26" s="159">
        <f t="shared" si="2"/>
        <v>9</v>
      </c>
      <c r="I26" s="31">
        <v>60.3</v>
      </c>
      <c r="J26" s="31">
        <v>0</v>
      </c>
      <c r="K26" s="31">
        <v>6.7</v>
      </c>
      <c r="L26" s="31">
        <v>0</v>
      </c>
      <c r="M26" s="31">
        <v>0</v>
      </c>
      <c r="N26" s="111">
        <v>0</v>
      </c>
    </row>
    <row r="27" spans="2:14" x14ac:dyDescent="0.25">
      <c r="B27" s="108" t="s">
        <v>86</v>
      </c>
      <c r="C27" s="29">
        <v>0</v>
      </c>
      <c r="D27" s="29">
        <v>0</v>
      </c>
      <c r="E27" s="29">
        <v>4</v>
      </c>
      <c r="F27" s="29">
        <v>4</v>
      </c>
      <c r="G27" s="29">
        <v>0</v>
      </c>
      <c r="H27" s="29">
        <f t="shared" si="2"/>
        <v>0</v>
      </c>
      <c r="I27" s="29">
        <v>60</v>
      </c>
      <c r="J27" s="29">
        <v>39.24</v>
      </c>
      <c r="K27" s="29">
        <v>13.5</v>
      </c>
      <c r="L27" s="29">
        <v>9.81</v>
      </c>
      <c r="M27" s="30">
        <v>8147.29</v>
      </c>
      <c r="N27" s="109">
        <v>319.7</v>
      </c>
    </row>
    <row r="28" spans="2:14" s="12" customFormat="1" x14ac:dyDescent="0.25">
      <c r="B28" s="110" t="s">
        <v>87</v>
      </c>
      <c r="C28" s="31">
        <v>0</v>
      </c>
      <c r="D28" s="31">
        <v>0</v>
      </c>
      <c r="E28" s="31">
        <v>10</v>
      </c>
      <c r="F28" s="31">
        <v>0</v>
      </c>
      <c r="G28" s="31">
        <v>0</v>
      </c>
      <c r="H28" s="159">
        <f t="shared" si="2"/>
        <v>10</v>
      </c>
      <c r="I28" s="31">
        <v>38</v>
      </c>
      <c r="J28" s="31">
        <v>0</v>
      </c>
      <c r="K28" s="31">
        <v>3.8</v>
      </c>
      <c r="L28" s="31">
        <v>0</v>
      </c>
      <c r="M28" s="31">
        <v>0</v>
      </c>
      <c r="N28" s="111">
        <v>0</v>
      </c>
    </row>
    <row r="29" spans="2:14" x14ac:dyDescent="0.25">
      <c r="B29" s="108" t="s">
        <v>88</v>
      </c>
      <c r="C29" s="29">
        <v>0</v>
      </c>
      <c r="D29" s="29">
        <v>350</v>
      </c>
      <c r="E29" s="30">
        <v>1280</v>
      </c>
      <c r="F29" s="29">
        <v>140</v>
      </c>
      <c r="G29" s="29">
        <v>0</v>
      </c>
      <c r="H29" s="29">
        <f t="shared" si="2"/>
        <v>1140</v>
      </c>
      <c r="I29" s="30">
        <v>36446.800000000003</v>
      </c>
      <c r="J29" s="30">
        <v>2498.4</v>
      </c>
      <c r="K29" s="29">
        <v>28.754999999999999</v>
      </c>
      <c r="L29" s="29">
        <v>17.846</v>
      </c>
      <c r="M29" s="30">
        <v>2582.66</v>
      </c>
      <c r="N29" s="167">
        <v>6452.51</v>
      </c>
    </row>
    <row r="30" spans="2:14" s="12" customFormat="1" x14ac:dyDescent="0.25">
      <c r="B30" s="110" t="s">
        <v>89</v>
      </c>
      <c r="C30" s="31">
        <v>0</v>
      </c>
      <c r="D30" s="31">
        <v>0</v>
      </c>
      <c r="E30" s="31">
        <v>238</v>
      </c>
      <c r="F30" s="31">
        <v>238</v>
      </c>
      <c r="G30" s="31">
        <v>0</v>
      </c>
      <c r="H30" s="159">
        <f t="shared" si="2"/>
        <v>0</v>
      </c>
      <c r="I30" s="31">
        <v>994.35</v>
      </c>
      <c r="J30" s="31">
        <v>719.62</v>
      </c>
      <c r="K30" s="31">
        <v>4.1779999999999999</v>
      </c>
      <c r="L30" s="31">
        <v>3.024</v>
      </c>
      <c r="M30" s="32">
        <v>22103.51</v>
      </c>
      <c r="N30" s="168">
        <v>15906.13</v>
      </c>
    </row>
    <row r="31" spans="2:14" x14ac:dyDescent="0.25">
      <c r="B31" s="108" t="s">
        <v>90</v>
      </c>
      <c r="C31" s="29">
        <v>0</v>
      </c>
      <c r="D31" s="29">
        <v>0</v>
      </c>
      <c r="E31" s="29">
        <v>150</v>
      </c>
      <c r="F31" s="29">
        <v>0</v>
      </c>
      <c r="G31" s="29">
        <v>0</v>
      </c>
      <c r="H31" s="29">
        <f t="shared" si="2"/>
        <v>150</v>
      </c>
      <c r="I31" s="30">
        <v>2085</v>
      </c>
      <c r="J31" s="29">
        <v>0</v>
      </c>
      <c r="K31" s="29">
        <v>13.9</v>
      </c>
      <c r="L31" s="29">
        <v>0</v>
      </c>
      <c r="M31" s="29">
        <v>0</v>
      </c>
      <c r="N31" s="109">
        <v>0</v>
      </c>
    </row>
    <row r="32" spans="2:14" s="12" customFormat="1" x14ac:dyDescent="0.25">
      <c r="B32" s="110" t="s">
        <v>91</v>
      </c>
      <c r="C32" s="31">
        <v>0</v>
      </c>
      <c r="D32" s="31">
        <v>1</v>
      </c>
      <c r="E32" s="31">
        <v>21</v>
      </c>
      <c r="F32" s="31">
        <v>0</v>
      </c>
      <c r="G32" s="31">
        <v>0</v>
      </c>
      <c r="H32" s="174">
        <f t="shared" si="2"/>
        <v>21</v>
      </c>
      <c r="I32" s="31">
        <v>184.8</v>
      </c>
      <c r="J32" s="31">
        <v>0</v>
      </c>
      <c r="K32" s="31">
        <v>8.8000000000000007</v>
      </c>
      <c r="L32" s="31">
        <v>0</v>
      </c>
      <c r="M32" s="31">
        <v>0</v>
      </c>
      <c r="N32" s="111">
        <v>0</v>
      </c>
    </row>
    <row r="33" spans="2:14" x14ac:dyDescent="0.25">
      <c r="B33" s="108" t="s">
        <v>92</v>
      </c>
      <c r="C33" s="29">
        <v>0</v>
      </c>
      <c r="D33" s="29">
        <v>0</v>
      </c>
      <c r="E33" s="29">
        <v>15</v>
      </c>
      <c r="F33" s="29">
        <v>0</v>
      </c>
      <c r="G33" s="29">
        <v>0</v>
      </c>
      <c r="H33" s="29">
        <f t="shared" si="2"/>
        <v>15</v>
      </c>
      <c r="I33" s="29">
        <v>114.6</v>
      </c>
      <c r="J33" s="29">
        <v>0</v>
      </c>
      <c r="K33" s="29">
        <v>7.64</v>
      </c>
      <c r="L33" s="29">
        <v>0</v>
      </c>
      <c r="M33" s="29">
        <v>0</v>
      </c>
      <c r="N33" s="109">
        <v>0</v>
      </c>
    </row>
    <row r="34" spans="2:14" s="12" customFormat="1" x14ac:dyDescent="0.25">
      <c r="B34" s="110" t="s">
        <v>93</v>
      </c>
      <c r="C34" s="31">
        <v>23</v>
      </c>
      <c r="D34" s="31">
        <v>252</v>
      </c>
      <c r="E34" s="32">
        <v>6832.07</v>
      </c>
      <c r="F34" s="32">
        <v>3038.5</v>
      </c>
      <c r="G34" s="31">
        <v>0</v>
      </c>
      <c r="H34" s="159">
        <f t="shared" si="2"/>
        <v>3793.5699999999997</v>
      </c>
      <c r="I34" s="32">
        <v>159071.59</v>
      </c>
      <c r="J34" s="32">
        <v>55166.26</v>
      </c>
      <c r="K34" s="31">
        <v>23.372</v>
      </c>
      <c r="L34" s="31">
        <v>18.155999999999999</v>
      </c>
      <c r="M34" s="32">
        <v>5334.39</v>
      </c>
      <c r="N34" s="168">
        <v>294278.51</v>
      </c>
    </row>
    <row r="35" spans="2:14" x14ac:dyDescent="0.25">
      <c r="B35" s="108" t="s">
        <v>94</v>
      </c>
      <c r="C35" s="29">
        <v>0</v>
      </c>
      <c r="D35" s="29">
        <v>7</v>
      </c>
      <c r="E35" s="29">
        <v>65</v>
      </c>
      <c r="F35" s="29">
        <v>65</v>
      </c>
      <c r="G35" s="29">
        <v>0</v>
      </c>
      <c r="H35" s="29">
        <f t="shared" si="2"/>
        <v>0</v>
      </c>
      <c r="I35" s="30">
        <v>1653.05</v>
      </c>
      <c r="J35" s="29">
        <v>931.34</v>
      </c>
      <c r="K35" s="29">
        <v>25.431999999999999</v>
      </c>
      <c r="L35" s="29">
        <v>14.327999999999999</v>
      </c>
      <c r="M35" s="30">
        <v>2070.98</v>
      </c>
      <c r="N35" s="167">
        <v>1928.79</v>
      </c>
    </row>
    <row r="36" spans="2:14" s="12" customFormat="1" x14ac:dyDescent="0.25">
      <c r="B36" s="110" t="s">
        <v>95</v>
      </c>
      <c r="C36" s="31">
        <v>120</v>
      </c>
      <c r="D36" s="31">
        <v>188</v>
      </c>
      <c r="E36" s="31">
        <v>65</v>
      </c>
      <c r="F36" s="31">
        <v>0</v>
      </c>
      <c r="G36" s="31">
        <v>0</v>
      </c>
      <c r="H36" s="159">
        <f t="shared" si="2"/>
        <v>65</v>
      </c>
      <c r="I36" s="31">
        <v>373</v>
      </c>
      <c r="J36" s="31">
        <v>0</v>
      </c>
      <c r="K36" s="31">
        <v>5.7380000000000004</v>
      </c>
      <c r="L36" s="31">
        <v>0</v>
      </c>
      <c r="M36" s="31">
        <v>0</v>
      </c>
      <c r="N36" s="111">
        <v>0</v>
      </c>
    </row>
    <row r="37" spans="2:14" x14ac:dyDescent="0.25">
      <c r="B37" s="108" t="s">
        <v>96</v>
      </c>
      <c r="C37" s="29">
        <v>0</v>
      </c>
      <c r="D37" s="29">
        <v>20</v>
      </c>
      <c r="E37" s="29">
        <v>65</v>
      </c>
      <c r="F37" s="29">
        <v>0</v>
      </c>
      <c r="G37" s="29">
        <v>0</v>
      </c>
      <c r="H37" s="29">
        <f t="shared" si="2"/>
        <v>65</v>
      </c>
      <c r="I37" s="29">
        <v>325</v>
      </c>
      <c r="J37" s="29">
        <v>0</v>
      </c>
      <c r="K37" s="29">
        <v>5</v>
      </c>
      <c r="L37" s="29">
        <v>0</v>
      </c>
      <c r="M37" s="29">
        <v>0</v>
      </c>
      <c r="N37" s="109">
        <v>0</v>
      </c>
    </row>
    <row r="38" spans="2:14" s="12" customFormat="1" x14ac:dyDescent="0.25">
      <c r="B38" s="110" t="s">
        <v>97</v>
      </c>
      <c r="C38" s="31">
        <v>0</v>
      </c>
      <c r="D38" s="31">
        <v>0</v>
      </c>
      <c r="E38" s="31">
        <v>65</v>
      </c>
      <c r="F38" s="31">
        <v>65</v>
      </c>
      <c r="G38" s="31">
        <v>0</v>
      </c>
      <c r="H38" s="159">
        <f t="shared" si="2"/>
        <v>0</v>
      </c>
      <c r="I38" s="32">
        <v>4875</v>
      </c>
      <c r="J38" s="32">
        <v>4875</v>
      </c>
      <c r="K38" s="31">
        <v>80</v>
      </c>
      <c r="L38" s="31">
        <v>75</v>
      </c>
      <c r="M38" s="32">
        <v>4500</v>
      </c>
      <c r="N38" s="168">
        <v>21937.5</v>
      </c>
    </row>
    <row r="39" spans="2:14" x14ac:dyDescent="0.25">
      <c r="B39" s="108" t="s">
        <v>98</v>
      </c>
      <c r="C39" s="29">
        <v>0</v>
      </c>
      <c r="D39" s="29">
        <v>0</v>
      </c>
      <c r="E39" s="30">
        <v>29113</v>
      </c>
      <c r="F39" s="30">
        <v>10548</v>
      </c>
      <c r="G39" s="29">
        <v>0</v>
      </c>
      <c r="H39" s="29">
        <f t="shared" si="2"/>
        <v>18565</v>
      </c>
      <c r="I39" s="30">
        <v>696970.5</v>
      </c>
      <c r="J39" s="30">
        <v>250426.62</v>
      </c>
      <c r="K39" s="29">
        <v>22.981000000000002</v>
      </c>
      <c r="L39" s="29">
        <v>23.742000000000001</v>
      </c>
      <c r="M39" s="29">
        <v>695.61</v>
      </c>
      <c r="N39" s="167">
        <v>174199.6</v>
      </c>
    </row>
    <row r="40" spans="2:14" s="12" customFormat="1" x14ac:dyDescent="0.25">
      <c r="B40" s="110" t="s">
        <v>99</v>
      </c>
      <c r="C40" s="31">
        <v>0</v>
      </c>
      <c r="D40" s="31">
        <v>10</v>
      </c>
      <c r="E40" s="31">
        <v>106</v>
      </c>
      <c r="F40" s="31">
        <v>106</v>
      </c>
      <c r="G40" s="31">
        <v>0</v>
      </c>
      <c r="H40" s="159">
        <f t="shared" si="2"/>
        <v>0</v>
      </c>
      <c r="I40" s="32">
        <v>8779.2000000000007</v>
      </c>
      <c r="J40" s="32">
        <v>4759.8500000000004</v>
      </c>
      <c r="K40" s="31">
        <v>80.841999999999999</v>
      </c>
      <c r="L40" s="31">
        <v>44.904000000000003</v>
      </c>
      <c r="M40" s="31">
        <v>567.16</v>
      </c>
      <c r="N40" s="168">
        <v>2699.59</v>
      </c>
    </row>
    <row r="41" spans="2:14" x14ac:dyDescent="0.25">
      <c r="B41" s="108" t="s">
        <v>100</v>
      </c>
      <c r="C41" s="29">
        <v>0</v>
      </c>
      <c r="D41" s="29">
        <v>0</v>
      </c>
      <c r="E41" s="29">
        <v>85</v>
      </c>
      <c r="F41" s="29">
        <v>18</v>
      </c>
      <c r="G41" s="29">
        <v>0</v>
      </c>
      <c r="H41" s="29">
        <f t="shared" si="2"/>
        <v>67</v>
      </c>
      <c r="I41" s="30">
        <v>3825</v>
      </c>
      <c r="J41" s="29">
        <v>765</v>
      </c>
      <c r="K41" s="29">
        <v>45</v>
      </c>
      <c r="L41" s="29">
        <v>42.5</v>
      </c>
      <c r="M41" s="29">
        <v>365</v>
      </c>
      <c r="N41" s="109">
        <v>279.23</v>
      </c>
    </row>
    <row r="42" spans="2:14" s="12" customFormat="1" x14ac:dyDescent="0.25">
      <c r="B42" s="110" t="s">
        <v>101</v>
      </c>
      <c r="C42" s="31">
        <v>0</v>
      </c>
      <c r="D42" s="31">
        <v>8</v>
      </c>
      <c r="E42" s="31">
        <v>37</v>
      </c>
      <c r="F42" s="31">
        <v>0</v>
      </c>
      <c r="G42" s="31">
        <v>0</v>
      </c>
      <c r="H42" s="159">
        <f t="shared" si="2"/>
        <v>37</v>
      </c>
      <c r="I42" s="31">
        <v>429</v>
      </c>
      <c r="J42" s="31">
        <v>0</v>
      </c>
      <c r="K42" s="31">
        <v>11.595000000000001</v>
      </c>
      <c r="L42" s="31">
        <v>0</v>
      </c>
      <c r="M42" s="31">
        <v>0</v>
      </c>
      <c r="N42" s="111">
        <v>0</v>
      </c>
    </row>
    <row r="43" spans="2:14" x14ac:dyDescent="0.25">
      <c r="B43" s="108" t="s">
        <v>102</v>
      </c>
      <c r="C43" s="29">
        <v>0</v>
      </c>
      <c r="D43" s="29">
        <v>18</v>
      </c>
      <c r="E43" s="29">
        <v>82</v>
      </c>
      <c r="F43" s="29">
        <v>0</v>
      </c>
      <c r="G43" s="29">
        <v>0</v>
      </c>
      <c r="H43" s="29">
        <f t="shared" si="2"/>
        <v>82</v>
      </c>
      <c r="I43" s="29">
        <v>610.5</v>
      </c>
      <c r="J43" s="29">
        <v>0</v>
      </c>
      <c r="K43" s="29">
        <v>7.4450000000000003</v>
      </c>
      <c r="L43" s="29">
        <v>0</v>
      </c>
      <c r="M43" s="29">
        <v>0</v>
      </c>
      <c r="N43" s="109">
        <v>0</v>
      </c>
    </row>
    <row r="44" spans="2:14" ht="15.75" thickBot="1" x14ac:dyDescent="0.3">
      <c r="B44" s="75" t="s">
        <v>49</v>
      </c>
      <c r="C44" s="77">
        <v>143</v>
      </c>
      <c r="D44" s="77">
        <v>854</v>
      </c>
      <c r="E44" s="76">
        <v>38371.07</v>
      </c>
      <c r="F44" s="76">
        <v>14222.5</v>
      </c>
      <c r="G44" s="77">
        <v>0</v>
      </c>
      <c r="H44" s="101">
        <f>SUM(H23:H43)</f>
        <v>24148.57</v>
      </c>
      <c r="I44" s="76">
        <v>917519.59</v>
      </c>
      <c r="J44" s="76">
        <v>320181.33</v>
      </c>
      <c r="K44" s="77">
        <v>0</v>
      </c>
      <c r="L44" s="77">
        <v>0</v>
      </c>
      <c r="M44" s="77">
        <v>0</v>
      </c>
      <c r="N44" s="78">
        <v>518001.55</v>
      </c>
    </row>
    <row r="45" spans="2:14" ht="15.75" thickBot="1" x14ac:dyDescent="0.3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</row>
    <row r="46" spans="2:14" x14ac:dyDescent="0.25">
      <c r="B46" s="244" t="s">
        <v>212</v>
      </c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47"/>
    </row>
    <row r="47" spans="2:14" x14ac:dyDescent="0.25">
      <c r="B47" s="165" t="s">
        <v>1</v>
      </c>
      <c r="C47" s="43">
        <v>2016</v>
      </c>
      <c r="D47" s="20"/>
      <c r="E47" s="20"/>
      <c r="F47" s="20"/>
      <c r="G47" s="20"/>
      <c r="H47" s="20"/>
      <c r="I47" s="20"/>
      <c r="J47" s="20"/>
      <c r="K47" s="20"/>
      <c r="L47" s="20"/>
      <c r="M47" s="166">
        <v>42522</v>
      </c>
      <c r="N47" s="50"/>
    </row>
    <row r="48" spans="2:14" ht="45" x14ac:dyDescent="0.25">
      <c r="B48" s="66" t="s">
        <v>3</v>
      </c>
      <c r="C48" s="63" t="s">
        <v>78</v>
      </c>
      <c r="D48" s="63" t="s">
        <v>79</v>
      </c>
      <c r="E48" s="63" t="s">
        <v>80</v>
      </c>
      <c r="F48" s="63" t="s">
        <v>5</v>
      </c>
      <c r="G48" s="63" t="s">
        <v>75</v>
      </c>
      <c r="H48" s="28" t="s">
        <v>68</v>
      </c>
      <c r="I48" s="63" t="s">
        <v>117</v>
      </c>
      <c r="J48" s="63" t="s">
        <v>216</v>
      </c>
      <c r="K48" s="63" t="s">
        <v>246</v>
      </c>
      <c r="L48" s="63" t="s">
        <v>218</v>
      </c>
      <c r="M48" s="63" t="s">
        <v>6</v>
      </c>
      <c r="N48" s="146" t="s">
        <v>7</v>
      </c>
    </row>
    <row r="49" spans="2:14" x14ac:dyDescent="0.25">
      <c r="B49" s="108" t="s">
        <v>82</v>
      </c>
      <c r="C49" s="29">
        <v>0</v>
      </c>
      <c r="D49" s="29">
        <v>0</v>
      </c>
      <c r="E49" s="29">
        <v>13</v>
      </c>
      <c r="F49" s="29">
        <v>0</v>
      </c>
      <c r="G49" s="29">
        <v>0</v>
      </c>
      <c r="H49" s="29">
        <f t="shared" ref="H49:H67" si="3">E49-F49-G49</f>
        <v>13</v>
      </c>
      <c r="I49" s="29">
        <v>40.299999999999997</v>
      </c>
      <c r="J49" s="29">
        <v>0</v>
      </c>
      <c r="K49" s="29">
        <v>3.1</v>
      </c>
      <c r="L49" s="29">
        <v>0</v>
      </c>
      <c r="M49" s="29">
        <v>0</v>
      </c>
      <c r="N49" s="109">
        <v>0</v>
      </c>
    </row>
    <row r="50" spans="2:14" s="12" customFormat="1" x14ac:dyDescent="0.25">
      <c r="B50" s="110" t="s">
        <v>103</v>
      </c>
      <c r="C50" s="31">
        <v>14.5</v>
      </c>
      <c r="D50" s="31">
        <v>0</v>
      </c>
      <c r="E50" s="32">
        <v>9577</v>
      </c>
      <c r="F50" s="32">
        <v>5169.1000000000004</v>
      </c>
      <c r="G50" s="31">
        <v>0</v>
      </c>
      <c r="H50" s="159">
        <f t="shared" si="3"/>
        <v>4407.8999999999996</v>
      </c>
      <c r="I50" s="32">
        <v>233130.95</v>
      </c>
      <c r="J50" s="32">
        <v>114415.88</v>
      </c>
      <c r="K50" s="31">
        <v>24.343</v>
      </c>
      <c r="L50" s="31">
        <v>22.135000000000002</v>
      </c>
      <c r="M50" s="31">
        <v>453.85</v>
      </c>
      <c r="N50" s="168">
        <v>50978.27</v>
      </c>
    </row>
    <row r="51" spans="2:14" x14ac:dyDescent="0.25">
      <c r="B51" s="108" t="s">
        <v>83</v>
      </c>
      <c r="C51" s="29">
        <v>0</v>
      </c>
      <c r="D51" s="29">
        <v>0</v>
      </c>
      <c r="E51" s="29">
        <v>42</v>
      </c>
      <c r="F51" s="29">
        <v>0</v>
      </c>
      <c r="G51" s="29">
        <v>0</v>
      </c>
      <c r="H51" s="29">
        <f t="shared" si="3"/>
        <v>42</v>
      </c>
      <c r="I51" s="29">
        <v>47.1</v>
      </c>
      <c r="J51" s="29">
        <v>0</v>
      </c>
      <c r="K51" s="29">
        <v>1.121</v>
      </c>
      <c r="L51" s="29">
        <v>0</v>
      </c>
      <c r="M51" s="29">
        <v>0</v>
      </c>
      <c r="N51" s="109">
        <v>0</v>
      </c>
    </row>
    <row r="52" spans="2:14" s="12" customFormat="1" x14ac:dyDescent="0.25">
      <c r="B52" s="110" t="s">
        <v>88</v>
      </c>
      <c r="C52" s="31">
        <v>0</v>
      </c>
      <c r="D52" s="31">
        <v>0</v>
      </c>
      <c r="E52" s="31">
        <v>15</v>
      </c>
      <c r="F52" s="31">
        <v>0</v>
      </c>
      <c r="G52" s="31">
        <v>0</v>
      </c>
      <c r="H52" s="159">
        <f t="shared" si="3"/>
        <v>15</v>
      </c>
      <c r="I52" s="31">
        <v>70.5</v>
      </c>
      <c r="J52" s="31">
        <v>0</v>
      </c>
      <c r="K52" s="31">
        <v>4.7</v>
      </c>
      <c r="L52" s="31">
        <v>0</v>
      </c>
      <c r="M52" s="31">
        <v>0</v>
      </c>
      <c r="N52" s="111">
        <v>0</v>
      </c>
    </row>
    <row r="53" spans="2:14" x14ac:dyDescent="0.25">
      <c r="B53" s="108" t="s">
        <v>89</v>
      </c>
      <c r="C53" s="29">
        <v>0</v>
      </c>
      <c r="D53" s="29">
        <v>6.35</v>
      </c>
      <c r="E53" s="29">
        <v>488</v>
      </c>
      <c r="F53" s="29">
        <v>468.87</v>
      </c>
      <c r="G53" s="29">
        <v>0</v>
      </c>
      <c r="H53" s="29">
        <f t="shared" si="3"/>
        <v>19.129999999999995</v>
      </c>
      <c r="I53" s="30">
        <v>1862.42</v>
      </c>
      <c r="J53" s="30">
        <v>1779.07</v>
      </c>
      <c r="K53" s="29">
        <v>3.7909999999999999</v>
      </c>
      <c r="L53" s="29">
        <v>3.794</v>
      </c>
      <c r="M53" s="30">
        <v>21193.48</v>
      </c>
      <c r="N53" s="167">
        <v>37704.69</v>
      </c>
    </row>
    <row r="54" spans="2:14" s="12" customFormat="1" ht="22.5" x14ac:dyDescent="0.25">
      <c r="B54" s="110" t="s">
        <v>104</v>
      </c>
      <c r="C54" s="31">
        <v>0</v>
      </c>
      <c r="D54" s="31">
        <v>4</v>
      </c>
      <c r="E54" s="31">
        <v>21</v>
      </c>
      <c r="F54" s="31">
        <v>0</v>
      </c>
      <c r="G54" s="31">
        <v>0</v>
      </c>
      <c r="H54" s="159">
        <f t="shared" si="3"/>
        <v>21</v>
      </c>
      <c r="I54" s="31">
        <v>347</v>
      </c>
      <c r="J54" s="31">
        <v>0</v>
      </c>
      <c r="K54" s="31">
        <v>16.524000000000001</v>
      </c>
      <c r="L54" s="31">
        <v>0</v>
      </c>
      <c r="M54" s="31">
        <v>0</v>
      </c>
      <c r="N54" s="111">
        <v>0</v>
      </c>
    </row>
    <row r="55" spans="2:14" x14ac:dyDescent="0.25">
      <c r="B55" s="108" t="s">
        <v>90</v>
      </c>
      <c r="C55" s="29">
        <v>0</v>
      </c>
      <c r="D55" s="29">
        <v>3</v>
      </c>
      <c r="E55" s="30">
        <v>2206</v>
      </c>
      <c r="F55" s="29">
        <v>20.92</v>
      </c>
      <c r="G55" s="29">
        <v>0</v>
      </c>
      <c r="H55" s="29">
        <f t="shared" si="3"/>
        <v>2185.08</v>
      </c>
      <c r="I55" s="30">
        <v>20542.7</v>
      </c>
      <c r="J55" s="29">
        <v>149.94999999999999</v>
      </c>
      <c r="K55" s="29">
        <v>9.3239999999999998</v>
      </c>
      <c r="L55" s="29">
        <v>7.1680000000000001</v>
      </c>
      <c r="M55" s="29">
        <v>660.12</v>
      </c>
      <c r="N55" s="109">
        <v>98.98</v>
      </c>
    </row>
    <row r="56" spans="2:14" s="12" customFormat="1" x14ac:dyDescent="0.25">
      <c r="B56" s="110" t="s">
        <v>105</v>
      </c>
      <c r="C56" s="31">
        <v>0</v>
      </c>
      <c r="D56" s="31">
        <v>0</v>
      </c>
      <c r="E56" s="31">
        <v>125</v>
      </c>
      <c r="F56" s="31">
        <v>13.75</v>
      </c>
      <c r="G56" s="31">
        <v>0</v>
      </c>
      <c r="H56" s="159">
        <f t="shared" si="3"/>
        <v>111.25</v>
      </c>
      <c r="I56" s="32">
        <v>1150</v>
      </c>
      <c r="J56" s="31">
        <v>85.25</v>
      </c>
      <c r="K56" s="31">
        <v>9.1999999999999993</v>
      </c>
      <c r="L56" s="31">
        <v>6.2</v>
      </c>
      <c r="M56" s="32">
        <v>8000</v>
      </c>
      <c r="N56" s="111">
        <v>682</v>
      </c>
    </row>
    <row r="57" spans="2:14" x14ac:dyDescent="0.25">
      <c r="B57" s="108" t="s">
        <v>93</v>
      </c>
      <c r="C57" s="29">
        <v>0</v>
      </c>
      <c r="D57" s="29">
        <v>21.5</v>
      </c>
      <c r="E57" s="30">
        <v>24646</v>
      </c>
      <c r="F57" s="30">
        <v>8713.4699999999993</v>
      </c>
      <c r="G57" s="29">
        <v>0</v>
      </c>
      <c r="H57" s="29">
        <f t="shared" si="3"/>
        <v>15932.53</v>
      </c>
      <c r="I57" s="30">
        <v>210224.31</v>
      </c>
      <c r="J57" s="30">
        <v>67976.990000000005</v>
      </c>
      <c r="K57" s="29">
        <v>8.5719999999999992</v>
      </c>
      <c r="L57" s="29">
        <v>7.8010000000000002</v>
      </c>
      <c r="M57" s="29">
        <v>857.73</v>
      </c>
      <c r="N57" s="167">
        <v>58305.79</v>
      </c>
    </row>
    <row r="58" spans="2:14" s="12" customFormat="1" x14ac:dyDescent="0.25">
      <c r="B58" s="110" t="s">
        <v>94</v>
      </c>
      <c r="C58" s="31">
        <v>0.5</v>
      </c>
      <c r="D58" s="31">
        <v>0</v>
      </c>
      <c r="E58" s="31">
        <v>235.5</v>
      </c>
      <c r="F58" s="31">
        <v>223.5</v>
      </c>
      <c r="G58" s="31">
        <v>0</v>
      </c>
      <c r="H58" s="159">
        <f t="shared" si="3"/>
        <v>12</v>
      </c>
      <c r="I58" s="32">
        <v>1187.95</v>
      </c>
      <c r="J58" s="31">
        <v>560.32000000000005</v>
      </c>
      <c r="K58" s="31">
        <v>5.0439999999999996</v>
      </c>
      <c r="L58" s="31">
        <v>2.5070000000000001</v>
      </c>
      <c r="M58" s="32">
        <v>2306.34</v>
      </c>
      <c r="N58" s="168">
        <v>1292.29</v>
      </c>
    </row>
    <row r="59" spans="2:14" x14ac:dyDescent="0.25">
      <c r="B59" s="108" t="s">
        <v>95</v>
      </c>
      <c r="C59" s="29">
        <v>0</v>
      </c>
      <c r="D59" s="29">
        <v>0</v>
      </c>
      <c r="E59" s="29">
        <v>11</v>
      </c>
      <c r="F59" s="29">
        <v>0</v>
      </c>
      <c r="G59" s="29">
        <v>0</v>
      </c>
      <c r="H59" s="29">
        <f t="shared" si="3"/>
        <v>11</v>
      </c>
      <c r="I59" s="29">
        <v>13.2</v>
      </c>
      <c r="J59" s="29">
        <v>0</v>
      </c>
      <c r="K59" s="29">
        <v>1.2</v>
      </c>
      <c r="L59" s="29">
        <v>0</v>
      </c>
      <c r="M59" s="29">
        <v>0</v>
      </c>
      <c r="N59" s="109">
        <v>0</v>
      </c>
    </row>
    <row r="60" spans="2:14" s="12" customFormat="1" ht="22.5" x14ac:dyDescent="0.25">
      <c r="B60" s="110" t="s">
        <v>106</v>
      </c>
      <c r="C60" s="31">
        <v>0</v>
      </c>
      <c r="D60" s="31">
        <v>0</v>
      </c>
      <c r="E60" s="31">
        <v>740</v>
      </c>
      <c r="F60" s="31">
        <v>455</v>
      </c>
      <c r="G60" s="31">
        <v>0</v>
      </c>
      <c r="H60" s="159">
        <f t="shared" si="3"/>
        <v>285</v>
      </c>
      <c r="I60" s="32">
        <v>587920</v>
      </c>
      <c r="J60" s="32">
        <v>245710</v>
      </c>
      <c r="K60" s="31">
        <v>794.48599999999999</v>
      </c>
      <c r="L60" s="31">
        <v>540.02200000000005</v>
      </c>
      <c r="M60" s="31">
        <v>12.18</v>
      </c>
      <c r="N60" s="168">
        <v>2993.59</v>
      </c>
    </row>
    <row r="61" spans="2:14" x14ac:dyDescent="0.25">
      <c r="B61" s="108" t="s">
        <v>97</v>
      </c>
      <c r="C61" s="29">
        <v>0</v>
      </c>
      <c r="D61" s="29">
        <v>0</v>
      </c>
      <c r="E61" s="29">
        <v>78</v>
      </c>
      <c r="F61" s="29">
        <v>68</v>
      </c>
      <c r="G61" s="29">
        <v>0</v>
      </c>
      <c r="H61" s="29">
        <f t="shared" si="3"/>
        <v>10</v>
      </c>
      <c r="I61" s="30">
        <v>1827</v>
      </c>
      <c r="J61" s="30">
        <v>1202</v>
      </c>
      <c r="K61" s="29">
        <v>24.114999999999998</v>
      </c>
      <c r="L61" s="29">
        <v>17.675999999999998</v>
      </c>
      <c r="M61" s="30">
        <v>4690.5200000000004</v>
      </c>
      <c r="N61" s="167">
        <v>5638</v>
      </c>
    </row>
    <row r="62" spans="2:14" s="12" customFormat="1" ht="15.75" customHeight="1" x14ac:dyDescent="0.25">
      <c r="B62" s="110" t="s">
        <v>98</v>
      </c>
      <c r="C62" s="31">
        <v>0</v>
      </c>
      <c r="D62" s="31">
        <v>0</v>
      </c>
      <c r="E62" s="32">
        <v>112677.5</v>
      </c>
      <c r="F62" s="32">
        <v>17194.5</v>
      </c>
      <c r="G62" s="31">
        <v>0</v>
      </c>
      <c r="H62" s="159">
        <f t="shared" si="3"/>
        <v>95483</v>
      </c>
      <c r="I62" s="32">
        <v>1361753.83</v>
      </c>
      <c r="J62" s="32">
        <v>213581.75</v>
      </c>
      <c r="K62" s="31">
        <v>15.816000000000001</v>
      </c>
      <c r="L62" s="31">
        <v>12.422000000000001</v>
      </c>
      <c r="M62" s="31">
        <v>719.49</v>
      </c>
      <c r="N62" s="168">
        <v>153670.74</v>
      </c>
    </row>
    <row r="63" spans="2:14" x14ac:dyDescent="0.25">
      <c r="B63" s="108" t="s">
        <v>107</v>
      </c>
      <c r="C63" s="29">
        <v>102</v>
      </c>
      <c r="D63" s="29">
        <v>0</v>
      </c>
      <c r="E63" s="30">
        <v>1119</v>
      </c>
      <c r="F63" s="29">
        <v>42.62</v>
      </c>
      <c r="G63" s="29">
        <v>0</v>
      </c>
      <c r="H63" s="29">
        <f t="shared" si="3"/>
        <v>1076.3800000000001</v>
      </c>
      <c r="I63" s="30">
        <v>55854.5</v>
      </c>
      <c r="J63" s="30">
        <v>1831.68</v>
      </c>
      <c r="K63" s="29">
        <v>49.914999999999999</v>
      </c>
      <c r="L63" s="29">
        <v>42.976999999999997</v>
      </c>
      <c r="M63" s="29">
        <v>625.46</v>
      </c>
      <c r="N63" s="167">
        <v>1145.6500000000001</v>
      </c>
    </row>
    <row r="64" spans="2:14" s="12" customFormat="1" x14ac:dyDescent="0.25">
      <c r="B64" s="110" t="s">
        <v>108</v>
      </c>
      <c r="C64" s="31">
        <v>0</v>
      </c>
      <c r="D64" s="31">
        <v>0</v>
      </c>
      <c r="E64" s="31">
        <v>8</v>
      </c>
      <c r="F64" s="31">
        <v>0.5</v>
      </c>
      <c r="G64" s="31">
        <v>0</v>
      </c>
      <c r="H64" s="159">
        <f t="shared" si="3"/>
        <v>7.5</v>
      </c>
      <c r="I64" s="31">
        <v>64.8</v>
      </c>
      <c r="J64" s="31">
        <v>3.9</v>
      </c>
      <c r="K64" s="31">
        <v>8.1</v>
      </c>
      <c r="L64" s="31">
        <v>7.8</v>
      </c>
      <c r="M64" s="31">
        <v>980</v>
      </c>
      <c r="N64" s="111">
        <v>3.82</v>
      </c>
    </row>
    <row r="65" spans="2:15" x14ac:dyDescent="0.25">
      <c r="B65" s="108" t="s">
        <v>101</v>
      </c>
      <c r="C65" s="29">
        <v>108</v>
      </c>
      <c r="D65" s="30">
        <v>1100</v>
      </c>
      <c r="E65" s="30">
        <v>1795</v>
      </c>
      <c r="F65" s="29">
        <v>0</v>
      </c>
      <c r="G65" s="29">
        <v>0</v>
      </c>
      <c r="H65" s="29">
        <f t="shared" si="3"/>
        <v>1795</v>
      </c>
      <c r="I65" s="30">
        <v>14861.95</v>
      </c>
      <c r="J65" s="29">
        <v>0</v>
      </c>
      <c r="K65" s="29">
        <v>8.2799999999999994</v>
      </c>
      <c r="L65" s="29">
        <v>0</v>
      </c>
      <c r="M65" s="29">
        <v>0</v>
      </c>
      <c r="N65" s="109">
        <v>0</v>
      </c>
      <c r="O65" s="12"/>
    </row>
    <row r="66" spans="2:15" s="12" customFormat="1" x14ac:dyDescent="0.25">
      <c r="B66" s="110" t="s">
        <v>109</v>
      </c>
      <c r="C66" s="31">
        <v>0</v>
      </c>
      <c r="D66" s="31">
        <v>0</v>
      </c>
      <c r="E66" s="31">
        <v>25</v>
      </c>
      <c r="F66" s="31">
        <v>0</v>
      </c>
      <c r="G66" s="31">
        <v>0</v>
      </c>
      <c r="H66" s="159">
        <f t="shared" si="3"/>
        <v>25</v>
      </c>
      <c r="I66" s="31">
        <v>8.75</v>
      </c>
      <c r="J66" s="31">
        <v>0</v>
      </c>
      <c r="K66" s="31">
        <v>0.35</v>
      </c>
      <c r="L66" s="31">
        <v>0</v>
      </c>
      <c r="M66" s="31">
        <v>0</v>
      </c>
      <c r="N66" s="111">
        <v>0</v>
      </c>
    </row>
    <row r="67" spans="2:15" x14ac:dyDescent="0.25">
      <c r="B67" s="108" t="s">
        <v>110</v>
      </c>
      <c r="C67" s="29">
        <v>0</v>
      </c>
      <c r="D67" s="29">
        <v>1</v>
      </c>
      <c r="E67" s="30">
        <v>1735</v>
      </c>
      <c r="F67" s="29">
        <v>0</v>
      </c>
      <c r="G67" s="29">
        <v>0</v>
      </c>
      <c r="H67" s="29">
        <f t="shared" si="3"/>
        <v>1735</v>
      </c>
      <c r="I67" s="30">
        <v>40211.15</v>
      </c>
      <c r="J67" s="29">
        <v>0</v>
      </c>
      <c r="K67" s="29">
        <v>23.175999999999998</v>
      </c>
      <c r="L67" s="29">
        <v>0</v>
      </c>
      <c r="M67" s="29">
        <v>0</v>
      </c>
      <c r="N67" s="109">
        <v>0</v>
      </c>
    </row>
    <row r="68" spans="2:15" s="12" customFormat="1" ht="15.75" thickBot="1" x14ac:dyDescent="0.3">
      <c r="B68" s="75" t="s">
        <v>49</v>
      </c>
      <c r="C68" s="77">
        <v>225</v>
      </c>
      <c r="D68" s="76">
        <v>1135.8499999999999</v>
      </c>
      <c r="E68" s="76">
        <v>155557</v>
      </c>
      <c r="F68" s="76">
        <v>32370.23</v>
      </c>
      <c r="G68" s="77">
        <v>0</v>
      </c>
      <c r="H68" s="77">
        <f>SUM(H49:H67)</f>
        <v>123186.77</v>
      </c>
      <c r="I68" s="76">
        <f>SUM(I49:I67)</f>
        <v>2531118.41</v>
      </c>
      <c r="J68" s="76">
        <f t="shared" ref="J68" si="4">SUM(J49:J67)</f>
        <v>647296.79</v>
      </c>
      <c r="K68" s="77">
        <v>0</v>
      </c>
      <c r="L68" s="77">
        <v>0</v>
      </c>
      <c r="M68" s="77">
        <v>0</v>
      </c>
      <c r="N68" s="78">
        <v>312513.81</v>
      </c>
    </row>
    <row r="69" spans="2:15" x14ac:dyDescent="0.25">
      <c r="B69" s="247"/>
      <c r="C69" s="247"/>
      <c r="D69" s="247"/>
      <c r="E69" s="247"/>
      <c r="F69" s="247"/>
      <c r="G69" s="247"/>
      <c r="H69" s="247"/>
      <c r="I69" s="42"/>
      <c r="J69" s="42"/>
      <c r="K69" s="42"/>
      <c r="L69" s="42"/>
      <c r="M69" s="42"/>
    </row>
    <row r="70" spans="2:15" x14ac:dyDescent="0.25">
      <c r="B70" s="58" t="s">
        <v>134</v>
      </c>
      <c r="C70" s="1"/>
      <c r="D70" s="1"/>
      <c r="E70" s="1"/>
      <c r="F70" s="1"/>
      <c r="G70" s="1"/>
      <c r="H70" s="1"/>
      <c r="I70" s="42"/>
      <c r="J70" s="42"/>
      <c r="K70" s="42"/>
      <c r="L70" s="42"/>
      <c r="M70" s="42"/>
    </row>
  </sheetData>
  <mergeCells count="10">
    <mergeCell ref="B18:J18"/>
    <mergeCell ref="B20:M20"/>
    <mergeCell ref="B46:M46"/>
    <mergeCell ref="B69:H69"/>
    <mergeCell ref="B1:M1"/>
    <mergeCell ref="B2:N2"/>
    <mergeCell ref="B3:N3"/>
    <mergeCell ref="B4:N4"/>
    <mergeCell ref="B6:C6"/>
    <mergeCell ref="B11:M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L15" sqref="L15"/>
    </sheetView>
  </sheetViews>
  <sheetFormatPr baseColWidth="10" defaultRowHeight="15" x14ac:dyDescent="0.25"/>
  <cols>
    <col min="1" max="1" width="4.140625" style="22" customWidth="1"/>
    <col min="2" max="16384" width="11.42578125" style="22"/>
  </cols>
  <sheetData>
    <row r="1" spans="2:13" ht="15.75" thickBot="1" x14ac:dyDescent="0.3"/>
    <row r="2" spans="2:13" ht="15.75" x14ac:dyDescent="0.25">
      <c r="B2" s="249" t="s">
        <v>54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1"/>
    </row>
    <row r="3" spans="2:13" x14ac:dyDescent="0.25">
      <c r="B3" s="272" t="s">
        <v>55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73"/>
    </row>
    <row r="4" spans="2:13" x14ac:dyDescent="0.25">
      <c r="B4" s="274" t="s">
        <v>214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6"/>
    </row>
    <row r="5" spans="2:13" ht="15.75" thickBot="1" x14ac:dyDescent="0.3">
      <c r="B5" s="268" t="s">
        <v>56</v>
      </c>
      <c r="C5" s="269"/>
      <c r="D5" s="23"/>
      <c r="E5" s="33"/>
      <c r="F5" s="25"/>
      <c r="G5" s="26"/>
      <c r="H5" s="26"/>
      <c r="I5" s="26"/>
      <c r="J5" s="26"/>
      <c r="K5" s="26"/>
      <c r="L5" s="172">
        <v>42430</v>
      </c>
      <c r="M5" s="50"/>
    </row>
    <row r="6" spans="2:13" ht="45" x14ac:dyDescent="0.25">
      <c r="B6" s="175" t="s">
        <v>76</v>
      </c>
      <c r="C6" s="176" t="s">
        <v>247</v>
      </c>
      <c r="D6" s="176" t="s">
        <v>248</v>
      </c>
      <c r="E6" s="176" t="s">
        <v>249</v>
      </c>
      <c r="F6" s="176" t="s">
        <v>75</v>
      </c>
      <c r="G6" s="176" t="s">
        <v>77</v>
      </c>
      <c r="H6" s="176" t="s">
        <v>215</v>
      </c>
      <c r="I6" s="176" t="s">
        <v>216</v>
      </c>
      <c r="J6" s="176" t="s">
        <v>217</v>
      </c>
      <c r="K6" s="176" t="s">
        <v>218</v>
      </c>
      <c r="L6" s="176" t="s">
        <v>6</v>
      </c>
      <c r="M6" s="177" t="s">
        <v>7</v>
      </c>
    </row>
    <row r="7" spans="2:13" ht="15.75" thickBot="1" x14ac:dyDescent="0.3">
      <c r="B7" s="178" t="s">
        <v>67</v>
      </c>
      <c r="C7" s="179">
        <f t="shared" ref="C7:M7" si="0">C49+C66</f>
        <v>0</v>
      </c>
      <c r="D7" s="59">
        <f t="shared" si="0"/>
        <v>0</v>
      </c>
      <c r="E7" s="179">
        <f t="shared" si="0"/>
        <v>0</v>
      </c>
      <c r="F7" s="179">
        <f t="shared" si="0"/>
        <v>0</v>
      </c>
      <c r="G7" s="179">
        <f t="shared" si="0"/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60">
        <f t="shared" si="0"/>
        <v>0</v>
      </c>
    </row>
    <row r="9" spans="2:13" x14ac:dyDescent="0.25">
      <c r="B9" s="263" t="s">
        <v>219</v>
      </c>
      <c r="C9" s="263"/>
      <c r="D9" s="263"/>
      <c r="E9" s="263"/>
      <c r="F9" s="263"/>
      <c r="G9" s="263"/>
      <c r="H9" s="263"/>
      <c r="I9" s="263"/>
      <c r="J9" s="263"/>
      <c r="K9" s="263"/>
    </row>
    <row r="12" spans="2:13" x14ac:dyDescent="0.25">
      <c r="B12" s="58" t="s">
        <v>134</v>
      </c>
    </row>
  </sheetData>
  <mergeCells count="5">
    <mergeCell ref="B2:M2"/>
    <mergeCell ref="B3:M3"/>
    <mergeCell ref="B4:M4"/>
    <mergeCell ref="B5:C5"/>
    <mergeCell ref="B9:K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I17" sqref="I17"/>
    </sheetView>
  </sheetViews>
  <sheetFormatPr baseColWidth="10" defaultRowHeight="15" x14ac:dyDescent="0.25"/>
  <cols>
    <col min="1" max="1" width="4.7109375" customWidth="1"/>
    <col min="6" max="6" width="16.42578125" customWidth="1"/>
  </cols>
  <sheetData>
    <row r="1" spans="2:6" ht="15.75" thickBot="1" x14ac:dyDescent="0.3"/>
    <row r="2" spans="2:6" x14ac:dyDescent="0.25">
      <c r="B2" s="241" t="s">
        <v>244</v>
      </c>
      <c r="C2" s="46"/>
      <c r="D2" s="46"/>
      <c r="E2" s="46"/>
      <c r="F2" s="47"/>
    </row>
    <row r="3" spans="2:6" ht="15.75" thickBot="1" x14ac:dyDescent="0.3">
      <c r="B3" s="242" t="s">
        <v>245</v>
      </c>
      <c r="C3" s="55"/>
      <c r="D3" s="55"/>
      <c r="E3" s="55"/>
      <c r="F3" s="243">
        <v>42522</v>
      </c>
    </row>
    <row r="4" spans="2:6" ht="33.75" x14ac:dyDescent="0.25">
      <c r="B4" s="224" t="s">
        <v>222</v>
      </c>
      <c r="C4" s="225" t="s">
        <v>242</v>
      </c>
      <c r="D4" s="225" t="s">
        <v>223</v>
      </c>
      <c r="E4" s="225" t="s">
        <v>224</v>
      </c>
      <c r="F4" s="226" t="s">
        <v>225</v>
      </c>
    </row>
    <row r="5" spans="2:6" x14ac:dyDescent="0.25">
      <c r="B5" s="277" t="s">
        <v>226</v>
      </c>
      <c r="C5" s="278"/>
      <c r="D5" s="278"/>
      <c r="E5" s="278"/>
      <c r="F5" s="279"/>
    </row>
    <row r="6" spans="2:6" x14ac:dyDescent="0.25">
      <c r="B6" s="227" t="s">
        <v>227</v>
      </c>
      <c r="C6" s="32">
        <v>10974.449000000001</v>
      </c>
      <c r="D6" s="32">
        <v>66768.100000000006</v>
      </c>
      <c r="E6" s="32">
        <v>400637.88</v>
      </c>
      <c r="F6" s="111">
        <v>0</v>
      </c>
    </row>
    <row r="7" spans="2:6" x14ac:dyDescent="0.25">
      <c r="B7" s="228" t="s">
        <v>228</v>
      </c>
      <c r="C7" s="29">
        <v>304.108</v>
      </c>
      <c r="D7" s="30">
        <v>1688.56</v>
      </c>
      <c r="E7" s="30">
        <v>10755.207</v>
      </c>
      <c r="F7" s="109">
        <v>0</v>
      </c>
    </row>
    <row r="8" spans="2:6" x14ac:dyDescent="0.25">
      <c r="B8" s="229" t="s">
        <v>49</v>
      </c>
      <c r="C8" s="216">
        <v>11278.557000000001</v>
      </c>
      <c r="D8" s="216">
        <v>68456.66</v>
      </c>
      <c r="E8" s="216">
        <v>411393.087</v>
      </c>
      <c r="F8" s="230">
        <v>0</v>
      </c>
    </row>
    <row r="9" spans="2:6" x14ac:dyDescent="0.25">
      <c r="B9" s="277" t="s">
        <v>229</v>
      </c>
      <c r="C9" s="278"/>
      <c r="D9" s="278"/>
      <c r="E9" s="278"/>
      <c r="F9" s="279"/>
    </row>
    <row r="10" spans="2:6" x14ac:dyDescent="0.25">
      <c r="B10" s="227" t="s">
        <v>227</v>
      </c>
      <c r="C10" s="32">
        <v>8635.9650000000001</v>
      </c>
      <c r="D10" s="32">
        <v>50749.065000000002</v>
      </c>
      <c r="E10" s="31">
        <v>0</v>
      </c>
      <c r="F10" s="168">
        <v>3576241.091</v>
      </c>
    </row>
    <row r="11" spans="2:6" x14ac:dyDescent="0.25">
      <c r="B11" s="228" t="s">
        <v>230</v>
      </c>
      <c r="C11" s="29">
        <v>496.40899999999999</v>
      </c>
      <c r="D11" s="30">
        <v>2843.7919999999999</v>
      </c>
      <c r="E11" s="29">
        <v>0</v>
      </c>
      <c r="F11" s="167">
        <v>132624.772</v>
      </c>
    </row>
    <row r="12" spans="2:6" x14ac:dyDescent="0.25">
      <c r="B12" s="227" t="s">
        <v>231</v>
      </c>
      <c r="C12" s="31">
        <v>169.209</v>
      </c>
      <c r="D12" s="31">
        <v>968.81399999999996</v>
      </c>
      <c r="E12" s="31">
        <v>0</v>
      </c>
      <c r="F12" s="168">
        <v>78595.899999999994</v>
      </c>
    </row>
    <row r="13" spans="2:6" x14ac:dyDescent="0.25">
      <c r="B13" s="228" t="s">
        <v>228</v>
      </c>
      <c r="C13" s="29">
        <v>273.334</v>
      </c>
      <c r="D13" s="30">
        <v>1612.538</v>
      </c>
      <c r="E13" s="29">
        <v>0</v>
      </c>
      <c r="F13" s="167">
        <v>120504.38</v>
      </c>
    </row>
    <row r="14" spans="2:6" x14ac:dyDescent="0.25">
      <c r="B14" s="227" t="s">
        <v>232</v>
      </c>
      <c r="C14" s="32">
        <v>7487.701</v>
      </c>
      <c r="D14" s="32">
        <v>40725.593000000001</v>
      </c>
      <c r="E14" s="31">
        <v>0</v>
      </c>
      <c r="F14" s="168">
        <v>1269680.825</v>
      </c>
    </row>
    <row r="15" spans="2:6" x14ac:dyDescent="0.25">
      <c r="B15" s="228" t="s">
        <v>233</v>
      </c>
      <c r="C15" s="29">
        <v>5.7869999999999999</v>
      </c>
      <c r="D15" s="29">
        <v>34.694000000000003</v>
      </c>
      <c r="E15" s="29">
        <v>0</v>
      </c>
      <c r="F15" s="167">
        <v>1382.8219999999999</v>
      </c>
    </row>
    <row r="16" spans="2:6" x14ac:dyDescent="0.25">
      <c r="B16" s="227" t="s">
        <v>234</v>
      </c>
      <c r="C16" s="31">
        <v>0.182</v>
      </c>
      <c r="D16" s="31">
        <v>1.012</v>
      </c>
      <c r="E16" s="31">
        <v>0</v>
      </c>
      <c r="F16" s="111">
        <v>37.241</v>
      </c>
    </row>
    <row r="17" spans="2:6" x14ac:dyDescent="0.25">
      <c r="B17" s="229" t="s">
        <v>49</v>
      </c>
      <c r="C17" s="216">
        <v>17068.587</v>
      </c>
      <c r="D17" s="216">
        <v>96935.508000000002</v>
      </c>
      <c r="E17" s="217">
        <v>0</v>
      </c>
      <c r="F17" s="231">
        <v>5179067.0310000004</v>
      </c>
    </row>
    <row r="18" spans="2:6" ht="15" customHeight="1" x14ac:dyDescent="0.25">
      <c r="B18" s="277" t="s">
        <v>235</v>
      </c>
      <c r="C18" s="278"/>
      <c r="D18" s="278"/>
      <c r="E18" s="278"/>
      <c r="F18" s="279"/>
    </row>
    <row r="19" spans="2:6" x14ac:dyDescent="0.25">
      <c r="B19" s="227" t="s">
        <v>236</v>
      </c>
      <c r="C19" s="31">
        <v>214.38300000000001</v>
      </c>
      <c r="D19" s="32">
        <v>1250.6869999999999</v>
      </c>
      <c r="E19" s="32">
        <v>28629.561000000002</v>
      </c>
      <c r="F19" s="111">
        <v>0</v>
      </c>
    </row>
    <row r="20" spans="2:6" x14ac:dyDescent="0.25">
      <c r="B20" s="228" t="s">
        <v>237</v>
      </c>
      <c r="C20" s="29">
        <v>106.768</v>
      </c>
      <c r="D20" s="29">
        <v>684.65200000000004</v>
      </c>
      <c r="E20" s="30">
        <v>30405.901999999998</v>
      </c>
      <c r="F20" s="109">
        <v>0</v>
      </c>
    </row>
    <row r="21" spans="2:6" x14ac:dyDescent="0.25">
      <c r="B21" s="227" t="s">
        <v>238</v>
      </c>
      <c r="C21" s="31">
        <v>2.9119999999999999</v>
      </c>
      <c r="D21" s="31">
        <v>244.315</v>
      </c>
      <c r="E21" s="32">
        <v>21897.749</v>
      </c>
      <c r="F21" s="111">
        <v>0</v>
      </c>
    </row>
    <row r="22" spans="2:6" x14ac:dyDescent="0.25">
      <c r="B22" s="228" t="s">
        <v>239</v>
      </c>
      <c r="C22" s="29">
        <v>9.35</v>
      </c>
      <c r="D22" s="29">
        <v>112.762</v>
      </c>
      <c r="E22" s="30">
        <v>1447.5309999999999</v>
      </c>
      <c r="F22" s="109">
        <v>0</v>
      </c>
    </row>
    <row r="23" spans="2:6" x14ac:dyDescent="0.25">
      <c r="B23" s="229" t="s">
        <v>49</v>
      </c>
      <c r="C23" s="217">
        <v>0</v>
      </c>
      <c r="D23" s="217">
        <v>0</v>
      </c>
      <c r="E23" s="216">
        <f>SUM(E19:E22)</f>
        <v>82380.743000000002</v>
      </c>
      <c r="F23" s="230">
        <v>0</v>
      </c>
    </row>
    <row r="24" spans="2:6" x14ac:dyDescent="0.25">
      <c r="B24" s="232" t="s">
        <v>49</v>
      </c>
      <c r="C24" s="218">
        <v>0</v>
      </c>
      <c r="D24" s="218">
        <v>0</v>
      </c>
      <c r="E24" s="218">
        <v>0</v>
      </c>
      <c r="F24" s="233">
        <v>0</v>
      </c>
    </row>
    <row r="25" spans="2:6" ht="31.5" customHeight="1" thickBot="1" x14ac:dyDescent="0.3">
      <c r="B25" s="234"/>
      <c r="C25" s="235"/>
      <c r="D25" s="235"/>
      <c r="E25" s="236" t="s">
        <v>240</v>
      </c>
      <c r="F25" s="237">
        <f>E8+F17+E23</f>
        <v>5672840.8610000005</v>
      </c>
    </row>
    <row r="26" spans="2:6" ht="25.5" x14ac:dyDescent="0.25">
      <c r="B26" s="238" t="s">
        <v>243</v>
      </c>
      <c r="C26" s="223"/>
      <c r="D26" s="223"/>
      <c r="E26" s="239"/>
      <c r="F26" s="240"/>
    </row>
    <row r="28" spans="2:6" x14ac:dyDescent="0.25">
      <c r="B28" s="58" t="s">
        <v>134</v>
      </c>
    </row>
  </sheetData>
  <mergeCells count="3">
    <mergeCell ref="B5:F5"/>
    <mergeCell ref="B9:F9"/>
    <mergeCell ref="B18:F1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JUN</vt:lpstr>
      <vt:lpstr>PV_AVANCE 2016 EstaTAL</vt:lpstr>
      <vt:lpstr>PV Sup Sembrada  Riego + Tem</vt:lpstr>
      <vt:lpstr>SINIESTROS PV 2016</vt:lpstr>
      <vt:lpstr>Perennes 2016 ESPECIALES</vt:lpstr>
      <vt:lpstr>OI 2016 2017</vt:lpstr>
      <vt:lpstr>AVANCE PECUARIO 2016</vt:lpstr>
      <vt:lpstr>Hoja1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user</cp:lastModifiedBy>
  <cp:revision/>
  <dcterms:created xsi:type="dcterms:W3CDTF">2016-07-01T13:39:35Z</dcterms:created>
  <dcterms:modified xsi:type="dcterms:W3CDTF">2016-09-27T16:12:07Z</dcterms:modified>
  <cp:category/>
  <cp:contentStatus/>
</cp:coreProperties>
</file>