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6\Reportes_Agricolas_yPecuarios\"/>
    </mc:Choice>
  </mc:AlternateContent>
  <bookViews>
    <workbookView xWindow="0" yWindow="120" windowWidth="20490" windowHeight="7635"/>
  </bookViews>
  <sheets>
    <sheet name="RESUMEN AVANCE 2016 2017" sheetId="3" r:id="rId1"/>
    <sheet name="PV_Avance 2016" sheetId="2" r:id="rId2"/>
    <sheet name="PERENNES 2016 2017" sheetId="4" r:id="rId3"/>
    <sheet name="OI 2016 2017" sheetId="5" r:id="rId4"/>
    <sheet name="AVANCE PECUARIO 2016" sheetId="6" r:id="rId5"/>
    <sheet name="Hoja5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F25" i="6" s="1"/>
  <c r="I67" i="4" l="1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68" i="4" s="1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44" i="4" s="1"/>
  <c r="G77" i="2" l="1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78" i="2" l="1"/>
  <c r="G59" i="2"/>
  <c r="M7" i="5"/>
  <c r="L7" i="5"/>
  <c r="K7" i="5"/>
  <c r="J7" i="5"/>
  <c r="I7" i="5"/>
  <c r="H7" i="5"/>
  <c r="G7" i="5"/>
  <c r="F7" i="5"/>
  <c r="E7" i="5"/>
  <c r="D7" i="5"/>
  <c r="C7" i="5"/>
  <c r="O16" i="4"/>
  <c r="K16" i="4"/>
  <c r="J16" i="4"/>
  <c r="I16" i="4"/>
  <c r="H16" i="4"/>
  <c r="G16" i="4"/>
  <c r="F16" i="4"/>
  <c r="E16" i="4"/>
  <c r="D16" i="4"/>
  <c r="C16" i="4"/>
  <c r="K68" i="4"/>
  <c r="K7" i="4" s="1"/>
  <c r="J68" i="4"/>
  <c r="J7" i="4" s="1"/>
  <c r="O7" i="4"/>
  <c r="N7" i="4"/>
  <c r="M7" i="4"/>
  <c r="L7" i="4"/>
  <c r="I7" i="4"/>
  <c r="H7" i="4"/>
  <c r="G7" i="4"/>
  <c r="F7" i="4"/>
  <c r="E7" i="4"/>
  <c r="D7" i="4"/>
  <c r="C7" i="4"/>
  <c r="J13" i="3" l="1"/>
  <c r="I13" i="3"/>
  <c r="H13" i="3"/>
  <c r="F13" i="3"/>
  <c r="E13" i="3"/>
  <c r="D13" i="3"/>
  <c r="G10" i="3"/>
  <c r="G13" i="3" s="1"/>
  <c r="D7" i="2" l="1"/>
  <c r="E7" i="2"/>
  <c r="F7" i="2"/>
  <c r="G7" i="2"/>
  <c r="H7" i="2"/>
  <c r="I7" i="2"/>
  <c r="J7" i="2"/>
  <c r="K7" i="2"/>
  <c r="L7" i="2"/>
  <c r="M7" i="2"/>
  <c r="C7" i="2"/>
</calcChain>
</file>

<file path=xl/sharedStrings.xml><?xml version="1.0" encoding="utf-8"?>
<sst xmlns="http://schemas.openxmlformats.org/spreadsheetml/2006/main" count="300" uniqueCount="180">
  <si>
    <t>Año agrícola</t>
  </si>
  <si>
    <t>Mes</t>
  </si>
  <si>
    <t>Mayo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</si>
  <si>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</si>
  <si>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</si>
  <si>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</si>
  <si>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</si>
  <si>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</si>
  <si>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</si>
  <si>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</si>
  <si>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</si>
  <si>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</si>
  <si>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</si>
  <si>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</si>
  <si>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</si>
  <si>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</si>
  <si>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</si>
  <si>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</si>
  <si>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</si>
  <si>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</si>
  <si>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</si>
  <si>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</si>
  <si>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</si>
  <si>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</si>
  <si>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</si>
  <si>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</si>
  <si>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</si>
  <si>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</si>
  <si>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</si>
  <si>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</si>
  <si>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</si>
  <si>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</si>
  <si>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</si>
  <si>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</si>
  <si>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</si>
  <si>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</si>
  <si>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</si>
  <si>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</si>
  <si>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</si>
  <si>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</si>
  <si>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</si>
  <si>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</si>
  <si>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</si>
  <si>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</si>
  <si>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</si>
  <si>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</si>
  <si>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</si>
  <si>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</si>
  <si>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</si>
  <si>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</si>
  <si>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</si>
  <si>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</si>
  <si>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</si>
  <si>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</si>
  <si>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</si>
  <si>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</si>
  <si>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</si>
  <si>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Mijo</t>
  </si>
  <si>
    <t>SECRETARIA DE DESARROLLO AGROPECUARIO Y RECURSOS HIDRAULICOS</t>
  </si>
  <si>
    <t>SISTEMA NACIONAL DE INFORMACION PARA EL DESARROLLO RURAL SUSTENTABLE</t>
  </si>
  <si>
    <t>ESTADO: SAN LUIS POTOSI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</si>
  <si>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</si>
  <si>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</si>
  <si>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</si>
  <si>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</si>
  <si>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</si>
  <si>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</si>
  <si>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</si>
  <si>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</si>
  <si>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</si>
  <si>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</si>
  <si>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</si>
  <si>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SUPERFICIE A COSECHAR (HA)</t>
  </si>
  <si>
    <t>AVANCE DE SIEMBRAS Y COSECHAS CICLO PV 2015  (AÑO AGRICOLA) TEMPORAL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</si>
  <si>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</si>
  <si>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</si>
  <si>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</si>
  <si>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</si>
  <si>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</si>
  <si>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</si>
  <si>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</si>
  <si>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</si>
  <si>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</si>
  <si>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</si>
  <si>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2016</t>
  </si>
  <si>
    <t>O.I. 2016 / 2017</t>
  </si>
  <si>
    <t xml:space="preserve">Una vez que inicie el ciclo correspondiente, se  iran considerando datos de avance. </t>
  </si>
  <si>
    <t>Resumen: Riego + Temporal (R+T)</t>
  </si>
  <si>
    <t>Fuente: Red Agropecuaria Web / SAGARPA/ SIAP</t>
  </si>
  <si>
    <t>AVANCE DE SIEMBRAS Y COSECHAS CICLO PV 2016  (AÑO AGRICOLA)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</si>
  <si>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</si>
  <si>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</si>
  <si>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</si>
  <si>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</si>
  <si>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</si>
  <si>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Producción estimada (ton)</t>
  </si>
  <si>
    <t>GRAN TOTAL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</si>
  <si>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</si>
  <si>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</si>
  <si>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</si>
  <si>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</si>
  <si>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</si>
  <si>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</si>
  <si>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</si>
  <si>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</si>
  <si>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</si>
  <si>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</si>
  <si>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</si>
  <si>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</si>
  <si>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</si>
  <si>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</si>
  <si>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</si>
  <si>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</si>
  <si>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</si>
  <si>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</si>
  <si>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</si>
  <si>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</si>
  <si>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</si>
  <si>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</si>
  <si>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</si>
  <si>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</si>
  <si>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</si>
  <si>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</si>
  <si>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</si>
  <si>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</si>
  <si>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</si>
  <si>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* PERENNES CUTIVOS ESPECIALES 2016 / 2017</t>
  </si>
  <si>
    <t>Alfalfa verde Riego</t>
  </si>
  <si>
    <t>Caña de azucar Riego</t>
  </si>
  <si>
    <t>Café cereza Temporal</t>
  </si>
  <si>
    <t>Caña de azucar Temporal</t>
  </si>
  <si>
    <t xml:space="preserve">*Nota: Una vez que inicie el ciclo correspondientes a este periodo, se  iran considerando datos de avance. </t>
  </si>
  <si>
    <t>Producción  programada (ton)</t>
  </si>
  <si>
    <t>AVANCE DE SIEMBRAS Y COSECHAS PERENNES 2016 / 2017</t>
  </si>
  <si>
    <t>AVANCE DE SIEMBRAS Y COSECHAS PERENNES RIEGO 2016</t>
  </si>
  <si>
    <t>AVANCE DE SIEMBRAS Y COSECHAS PERENNES TEMPORAL 2016</t>
  </si>
  <si>
    <t>*AVANCE DE SIEMBRAS Y COSECHAS CICLO O.I. 2016/2017</t>
  </si>
  <si>
    <t>CONSOLIDADO CULTIVOS O.I. 2015 / 2016</t>
  </si>
  <si>
    <t>Superficie a Cosechar</t>
  </si>
  <si>
    <t>Producción obtenida  (ton)</t>
  </si>
  <si>
    <t>Rendimiento programado (ton/ha)</t>
  </si>
  <si>
    <t>Rendimiento obtenido  (ton)</t>
  </si>
  <si>
    <t xml:space="preserve">*Nota: Una vez que inicien el ciclo correspondientes a este periodo, se  iran considerando datos de avance. 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</si>
  <si>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</si>
  <si>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</si>
  <si>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</si>
  <si>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</si>
  <si>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</si>
  <si>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</si>
  <si>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</si>
  <si>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</si>
  <si>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</si>
  <si>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</si>
  <si>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</si>
  <si>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</si>
  <si>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</si>
  <si>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</si>
  <si>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</si>
  <si>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</si>
  <si>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</si>
  <si>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</si>
  <si>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</si>
  <si>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Estado de San Luis Potosi</t>
  </si>
  <si>
    <t>AVANCE DE SIEMBRAS Y COSECHAS CICLO PV 2016  (AÑO AGRICOLA) RIEGO</t>
  </si>
  <si>
    <t>REPORTE AL MES DE MAYO 2016</t>
  </si>
  <si>
    <t>*PERENNES 2016/ 2017</t>
  </si>
  <si>
    <t>Los datos reportados corresponden a cultivos Perennes año 2016. En cuanto a cultivos Perennes Especiales  (caña de azucar, café, alfalfa) 2016/2017, estos datos se iran considerando una vez que inicie este periodo.</t>
  </si>
  <si>
    <t>* Perennes / Superficie plantada total (196,285), y superficie en producción (193,928 Ha.)</t>
  </si>
  <si>
    <t xml:space="preserve">Para el ciclo Primavera Verano 2016, se tienen datos de superficie  programada a sembrar de  480,967 Ha., al mes de  mayo  se tiene reporte de 36,904 Ha. sembradas, de las cuales 28,499 Ha.  corresponden a la modalidad de riego y 8,405 Ha de temporal.  En relación a superfice cosechada corresponde a cultivos de calabacita y rabano (riego). </t>
  </si>
  <si>
    <t>Producción del Mes (ton)</t>
  </si>
  <si>
    <t>Datos preliminares</t>
  </si>
  <si>
    <t xml:space="preserve">                            Avance de la Produccion Pecuaria 2016</t>
  </si>
  <si>
    <t>Superficie sembrada  (ha)</t>
  </si>
  <si>
    <t>Superficie cosechada  (ha)</t>
  </si>
  <si>
    <t>Rendimiento  programado (ton/ha)</t>
  </si>
  <si>
    <t>Superficie programada a sembrar  (ha)</t>
  </si>
  <si>
    <t>Superficie cosechadar (ha)</t>
  </si>
  <si>
    <t>SUPERFICIE PROGRAMADA SIEMBRA  / PLANTADA (HA)</t>
  </si>
  <si>
    <t>SUPERFICIE SEMBRADA / PLANTADA (HA)</t>
  </si>
  <si>
    <t>CONSOLIDADO CULTIVOS P.V.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</si>
</sst>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2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2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/>
    <xf numFmtId="0" fontId="8" fillId="0" borderId="0" xfId="1" applyFont="1" applyBorder="1" applyAlignment="1">
      <alignment wrapText="1"/>
    </xf>
    <xf numFmtId="0" fontId="9" fillId="0" borderId="0" xfId="1" applyFont="1" applyBorder="1" applyAlignment="1">
      <alignment horizontal="left" wrapText="1"/>
    </xf>
    <xf numFmtId="0" fontId="7" fillId="0" borderId="0" xfId="1" applyFill="1" applyBorder="1"/>
    <xf numFmtId="0" fontId="7" fillId="0" borderId="0" xfId="1" applyBorder="1"/>
    <xf numFmtId="0" fontId="1" fillId="0" borderId="0" xfId="1" applyFont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 wrapText="1"/>
    </xf>
    <xf numFmtId="0" fontId="0" fillId="0" borderId="2" xfId="0" applyFill="1" applyBorder="1"/>
    <xf numFmtId="4" fontId="4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4" fillId="6" borderId="2" xfId="0" applyFont="1" applyFill="1" applyBorder="1" applyAlignment="1">
      <alignment horizontal="right" vertical="top" wrapText="1"/>
    </xf>
    <xf numFmtId="0" fontId="0" fillId="6" borderId="2" xfId="0" applyFill="1" applyBorder="1"/>
    <xf numFmtId="4" fontId="4" fillId="6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0" xfId="0" applyBorder="1"/>
    <xf numFmtId="0" fontId="6" fillId="0" borderId="0" xfId="0" applyFont="1" applyBorder="1" applyAlignment="1"/>
    <xf numFmtId="0" fontId="0" fillId="0" borderId="11" xfId="0" applyBorder="1"/>
    <xf numFmtId="0" fontId="14" fillId="0" borderId="0" xfId="0" applyFont="1" applyBorder="1" applyAlignment="1"/>
    <xf numFmtId="0" fontId="15" fillId="0" borderId="0" xfId="0" applyFont="1" applyBorder="1"/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/>
    <xf numFmtId="0" fontId="13" fillId="0" borderId="0" xfId="0" applyFont="1" applyBorder="1"/>
    <xf numFmtId="17" fontId="17" fillId="0" borderId="0" xfId="0" applyNumberFormat="1" applyFont="1" applyFill="1" applyBorder="1" applyAlignment="1">
      <alignment horizontal="center" vertical="center"/>
    </xf>
    <xf numFmtId="0" fontId="16" fillId="0" borderId="11" xfId="0" applyFont="1" applyBorder="1"/>
    <xf numFmtId="0" fontId="14" fillId="0" borderId="12" xfId="0" applyFont="1" applyBorder="1"/>
    <xf numFmtId="0" fontId="0" fillId="0" borderId="13" xfId="0" applyBorder="1"/>
    <xf numFmtId="0" fontId="0" fillId="0" borderId="14" xfId="0" applyBorder="1"/>
    <xf numFmtId="0" fontId="11" fillId="7" borderId="15" xfId="1" applyFont="1" applyFill="1" applyBorder="1" applyAlignment="1">
      <alignment horizontal="center" vertical="center" wrapText="1"/>
    </xf>
    <xf numFmtId="0" fontId="11" fillId="7" borderId="16" xfId="1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wrapText="1"/>
    </xf>
    <xf numFmtId="164" fontId="18" fillId="0" borderId="19" xfId="2" applyNumberFormat="1" applyFont="1" applyFill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wrapText="1"/>
    </xf>
    <xf numFmtId="3" fontId="18" fillId="0" borderId="2" xfId="0" applyNumberFormat="1" applyFont="1" applyFill="1" applyBorder="1" applyAlignment="1">
      <alignment horizontal="center" wrapText="1"/>
    </xf>
    <xf numFmtId="3" fontId="17" fillId="0" borderId="2" xfId="0" applyNumberFormat="1" applyFont="1" applyFill="1" applyBorder="1" applyAlignment="1">
      <alignment horizontal="center" wrapText="1"/>
    </xf>
    <xf numFmtId="3" fontId="18" fillId="0" borderId="19" xfId="0" applyNumberFormat="1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horizontal="right" wrapText="1"/>
    </xf>
    <xf numFmtId="3" fontId="18" fillId="0" borderId="2" xfId="0" applyNumberFormat="1" applyFont="1" applyFill="1" applyBorder="1" applyAlignment="1">
      <alignment horizontal="right" wrapText="1"/>
    </xf>
    <xf numFmtId="164" fontId="17" fillId="0" borderId="2" xfId="2" applyNumberFormat="1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wrapText="1"/>
    </xf>
    <xf numFmtId="3" fontId="18" fillId="0" borderId="2" xfId="0" applyNumberFormat="1" applyFont="1" applyFill="1" applyBorder="1" applyAlignment="1">
      <alignment wrapText="1"/>
    </xf>
    <xf numFmtId="0" fontId="18" fillId="7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3" fontId="18" fillId="7" borderId="4" xfId="0" applyNumberFormat="1" applyFont="1" applyFill="1" applyBorder="1" applyAlignment="1">
      <alignment horizontal="center"/>
    </xf>
    <xf numFmtId="0" fontId="18" fillId="7" borderId="14" xfId="0" applyFont="1" applyFill="1" applyBorder="1" applyAlignment="1">
      <alignment horizontal="justify" wrapText="1"/>
    </xf>
    <xf numFmtId="0" fontId="14" fillId="0" borderId="0" xfId="0" applyFont="1"/>
    <xf numFmtId="0" fontId="20" fillId="0" borderId="0" xfId="0" applyFont="1"/>
    <xf numFmtId="0" fontId="0" fillId="0" borderId="0" xfId="0" applyAlignment="1">
      <alignment wrapText="1"/>
    </xf>
    <xf numFmtId="164" fontId="18" fillId="0" borderId="2" xfId="2" applyNumberFormat="1" applyFont="1" applyFill="1" applyBorder="1" applyAlignment="1">
      <alignment horizontal="center" wrapText="1"/>
    </xf>
    <xf numFmtId="0" fontId="19" fillId="8" borderId="20" xfId="0" applyFont="1" applyFill="1" applyBorder="1" applyAlignment="1">
      <alignment horizontal="justify" wrapText="1"/>
    </xf>
    <xf numFmtId="0" fontId="10" fillId="4" borderId="2" xfId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21" fillId="6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" fillId="0" borderId="0" xfId="1" applyFont="1" applyBorder="1" applyAlignment="1">
      <alignment wrapText="1"/>
    </xf>
    <xf numFmtId="0" fontId="22" fillId="0" borderId="0" xfId="1" applyFont="1" applyBorder="1" applyAlignment="1">
      <alignment horizontal="left" wrapText="1"/>
    </xf>
    <xf numFmtId="4" fontId="0" fillId="0" borderId="0" xfId="0" applyNumberFormat="1"/>
    <xf numFmtId="0" fontId="4" fillId="2" borderId="2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center"/>
    </xf>
    <xf numFmtId="3" fontId="14" fillId="0" borderId="0" xfId="0" applyNumberFormat="1" applyFont="1" applyBorder="1"/>
    <xf numFmtId="4" fontId="14" fillId="0" borderId="0" xfId="0" applyNumberFormat="1" applyFont="1" applyBorder="1"/>
    <xf numFmtId="0" fontId="0" fillId="0" borderId="23" xfId="0" applyBorder="1"/>
    <xf numFmtId="0" fontId="21" fillId="2" borderId="2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0" fillId="5" borderId="0" xfId="0" applyFill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10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0" fillId="0" borderId="23" xfId="0" applyNumberFormat="1" applyBorder="1"/>
    <xf numFmtId="0" fontId="1" fillId="0" borderId="25" xfId="1" applyFont="1" applyBorder="1" applyAlignment="1">
      <alignment wrapText="1"/>
    </xf>
    <xf numFmtId="0" fontId="0" fillId="0" borderId="26" xfId="0" applyBorder="1"/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righ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22" fillId="0" borderId="0" xfId="1" applyFont="1" applyFill="1" applyBorder="1"/>
    <xf numFmtId="0" fontId="22" fillId="0" borderId="0" xfId="1" applyFont="1" applyBorder="1"/>
    <xf numFmtId="17" fontId="22" fillId="0" borderId="0" xfId="1" applyNumberFormat="1" applyFont="1" applyBorder="1" applyAlignment="1">
      <alignment horizontal="left" wrapText="1"/>
    </xf>
    <xf numFmtId="0" fontId="10" fillId="4" borderId="17" xfId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vertical="center"/>
    </xf>
    <xf numFmtId="3" fontId="1" fillId="9" borderId="4" xfId="0" applyNumberFormat="1" applyFont="1" applyFill="1" applyBorder="1" applyAlignment="1">
      <alignment horizontal="center" vertical="center" wrapText="1"/>
    </xf>
    <xf numFmtId="4" fontId="1" fillId="9" borderId="24" xfId="0" applyNumberFormat="1" applyFont="1" applyFill="1" applyBorder="1" applyAlignment="1">
      <alignment horizontal="center" vertical="center" wrapText="1"/>
    </xf>
    <xf numFmtId="4" fontId="25" fillId="10" borderId="2" xfId="0" applyNumberFormat="1" applyFont="1" applyFill="1" applyBorder="1" applyAlignment="1">
      <alignment horizontal="right" vertical="top" wrapText="1"/>
    </xf>
    <xf numFmtId="0" fontId="25" fillId="10" borderId="2" xfId="0" applyFont="1" applyFill="1" applyBorder="1" applyAlignment="1">
      <alignment horizontal="right" vertical="top" wrapText="1"/>
    </xf>
    <xf numFmtId="0" fontId="4" fillId="3" borderId="20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25" fillId="10" borderId="18" xfId="0" applyFont="1" applyFill="1" applyBorder="1" applyAlignment="1">
      <alignment horizontal="left" vertical="top" wrapText="1"/>
    </xf>
    <xf numFmtId="0" fontId="25" fillId="10" borderId="20" xfId="0" applyFont="1" applyFill="1" applyBorder="1" applyAlignment="1">
      <alignment horizontal="right" vertical="top" wrapText="1"/>
    </xf>
    <xf numFmtId="4" fontId="4" fillId="3" borderId="20" xfId="0" applyNumberFormat="1" applyFont="1" applyFill="1" applyBorder="1" applyAlignment="1">
      <alignment horizontal="right" vertical="top" wrapText="1"/>
    </xf>
    <xf numFmtId="4" fontId="4" fillId="2" borderId="20" xfId="0" applyNumberFormat="1" applyFont="1" applyFill="1" applyBorder="1" applyAlignment="1">
      <alignment horizontal="right" vertical="top" wrapText="1"/>
    </xf>
    <xf numFmtId="4" fontId="25" fillId="10" borderId="20" xfId="0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3" fontId="3" fillId="4" borderId="2" xfId="2" applyFont="1" applyFill="1" applyBorder="1" applyAlignment="1">
      <alignment horizontal="right" vertical="top" wrapText="1"/>
    </xf>
    <xf numFmtId="43" fontId="5" fillId="4" borderId="2" xfId="2" applyFont="1" applyFill="1" applyBorder="1" applyAlignment="1">
      <alignment horizontal="right" vertical="top" wrapText="1"/>
    </xf>
    <xf numFmtId="17" fontId="0" fillId="0" borderId="0" xfId="0" applyNumberFormat="1" applyFill="1"/>
    <xf numFmtId="164" fontId="17" fillId="0" borderId="2" xfId="0" applyNumberFormat="1" applyFont="1" applyFill="1" applyBorder="1" applyAlignment="1">
      <alignment horizontal="center" wrapText="1"/>
    </xf>
    <xf numFmtId="3" fontId="14" fillId="9" borderId="4" xfId="0" applyNumberFormat="1" applyFont="1" applyFill="1" applyBorder="1"/>
    <xf numFmtId="4" fontId="14" fillId="9" borderId="4" xfId="0" applyNumberFormat="1" applyFont="1" applyFill="1" applyBorder="1"/>
    <xf numFmtId="4" fontId="14" fillId="9" borderId="24" xfId="0" applyNumberFormat="1" applyFont="1" applyFill="1" applyBorder="1"/>
    <xf numFmtId="0" fontId="11" fillId="0" borderId="1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justify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26" fillId="11" borderId="18" xfId="0" applyFont="1" applyFill="1" applyBorder="1" applyAlignment="1">
      <alignment horizontal="left" vertical="top" wrapText="1"/>
    </xf>
    <xf numFmtId="0" fontId="26" fillId="11" borderId="2" xfId="0" applyFont="1" applyFill="1" applyBorder="1" applyAlignment="1">
      <alignment horizontal="right" vertical="top" wrapText="1"/>
    </xf>
    <xf numFmtId="0" fontId="26" fillId="11" borderId="20" xfId="0" applyFont="1" applyFill="1" applyBorder="1" applyAlignment="1">
      <alignment horizontal="right" vertical="top" wrapText="1"/>
    </xf>
    <xf numFmtId="0" fontId="27" fillId="0" borderId="4" xfId="0" applyFont="1" applyBorder="1" applyAlignment="1">
      <alignment vertical="center" wrapText="1"/>
    </xf>
    <xf numFmtId="4" fontId="27" fillId="0" borderId="2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" fontId="27" fillId="0" borderId="0" xfId="0" applyNumberFormat="1" applyFont="1" applyBorder="1" applyAlignment="1">
      <alignment vertical="center" wrapText="1"/>
    </xf>
    <xf numFmtId="0" fontId="14" fillId="0" borderId="1" xfId="0" applyFont="1" applyBorder="1"/>
    <xf numFmtId="17" fontId="14" fillId="0" borderId="14" xfId="0" applyNumberFormat="1" applyFont="1" applyBorder="1"/>
    <xf numFmtId="0" fontId="1" fillId="0" borderId="1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1" applyFont="1" applyBorder="1" applyAlignment="1">
      <alignment horizontal="left" wrapText="1"/>
    </xf>
    <xf numFmtId="0" fontId="1" fillId="0" borderId="1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21" xfId="1" applyFont="1" applyBorder="1" applyAlignment="1">
      <alignment horizontal="center" wrapText="1"/>
    </xf>
    <xf numFmtId="0" fontId="8" fillId="0" borderId="22" xfId="1" applyFont="1" applyBorder="1" applyAlignment="1">
      <alignment horizontal="center" wrapText="1"/>
    </xf>
    <xf numFmtId="0" fontId="23" fillId="0" borderId="2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4" fillId="0" borderId="0" xfId="0" applyFont="1" applyBorder="1" applyAlignment="1">
      <alignment horizontal="center"/>
    </xf>
    <xf numFmtId="0" fontId="24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4" fillId="0" borderId="10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left" wrapText="1"/>
    </xf>
    <xf numFmtId="0" fontId="23" fillId="11" borderId="18" xfId="0" applyFont="1" applyFill="1" applyBorder="1" applyAlignment="1">
      <alignment vertical="top" wrapText="1"/>
    </xf>
    <xf numFmtId="0" fontId="23" fillId="11" borderId="2" xfId="0" applyFont="1" applyFill="1" applyBorder="1" applyAlignment="1">
      <alignment vertical="top" wrapText="1"/>
    </xf>
    <xf numFmtId="0" fontId="23" fillId="11" borderId="20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114298</xdr:colOff>
      <xdr:row>2</xdr:row>
      <xdr:rowOff>114300</xdr:rowOff>
    </xdr:from>
    <xdr:to>
      <xdr:col>4</xdr:col>
      <xdr:colOff>533400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8" y="504825"/>
          <a:ext cx="290512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6"/>
  <sheetViews>
    <sheetView tabSelected="1" workbookViewId="0">
      <selection activeCell="E10" sqref="E10"/>
    </sheetView>
  </sheetViews>
  <sheetFormatPr baseColWidth="10" defaultRowHeight="15" x14ac:dyDescent="0.25"/>
  <cols>
    <col min="1" max="1" width="2.85546875" customWidth="1"/>
    <col min="3" max="3" width="13.42578125" customWidth="1"/>
    <col min="4" max="4" width="12.42578125" customWidth="1"/>
    <col min="8" max="8" width="13.85546875" customWidth="1"/>
    <col min="9" max="9" width="11.85546875" customWidth="1"/>
    <col min="10" max="10" width="13.42578125" customWidth="1"/>
    <col min="11" max="11" width="54.5703125" customWidth="1"/>
  </cols>
  <sheetData>
    <row r="1" spans="2:1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5.75" x14ac:dyDescent="0.25">
      <c r="B4" s="27"/>
      <c r="C4" s="28"/>
      <c r="D4" s="29"/>
      <c r="E4" s="29" t="s">
        <v>74</v>
      </c>
      <c r="F4" s="29"/>
      <c r="G4" s="29"/>
      <c r="H4" s="29"/>
      <c r="I4" s="29"/>
      <c r="J4" s="28"/>
      <c r="K4" s="30"/>
    </row>
    <row r="5" spans="2:11" x14ac:dyDescent="0.25">
      <c r="B5" s="27"/>
      <c r="C5" s="28"/>
      <c r="D5" s="31"/>
      <c r="E5" s="31" t="s">
        <v>75</v>
      </c>
      <c r="F5" s="31"/>
      <c r="G5" s="31"/>
      <c r="H5" s="2"/>
      <c r="I5" s="31"/>
      <c r="J5" s="28"/>
      <c r="K5" s="30"/>
    </row>
    <row r="6" spans="2:11" ht="15.75" x14ac:dyDescent="0.25">
      <c r="B6" s="27"/>
      <c r="C6" s="28"/>
      <c r="D6" s="28"/>
      <c r="E6" s="28"/>
      <c r="F6" s="32" t="s">
        <v>76</v>
      </c>
      <c r="G6" s="28"/>
      <c r="H6" s="31"/>
      <c r="I6" s="28"/>
      <c r="J6" s="28"/>
      <c r="K6" s="30"/>
    </row>
    <row r="7" spans="2:11" ht="15.75" x14ac:dyDescent="0.25">
      <c r="B7" s="33"/>
      <c r="C7" s="34"/>
      <c r="D7" s="35"/>
      <c r="E7" s="35"/>
      <c r="F7" s="35"/>
      <c r="G7" s="35"/>
      <c r="H7" s="36"/>
      <c r="I7" s="37" t="s">
        <v>164</v>
      </c>
      <c r="J7" s="36"/>
      <c r="K7" s="38"/>
    </row>
    <row r="8" spans="2:11" ht="15.75" thickBot="1" x14ac:dyDescent="0.3">
      <c r="B8" s="39" t="s">
        <v>77</v>
      </c>
      <c r="C8" s="40"/>
      <c r="D8" s="40"/>
      <c r="E8" s="40"/>
      <c r="F8" s="40"/>
      <c r="G8" s="40"/>
      <c r="H8" s="40"/>
      <c r="I8" s="40"/>
      <c r="J8" s="40"/>
      <c r="K8" s="41"/>
    </row>
    <row r="9" spans="2:11" ht="48.75" customHeight="1" x14ac:dyDescent="0.25">
      <c r="B9" s="42" t="s">
        <v>78</v>
      </c>
      <c r="C9" s="43" t="s">
        <v>177</v>
      </c>
      <c r="D9" s="43" t="s">
        <v>178</v>
      </c>
      <c r="E9" s="43" t="s">
        <v>62</v>
      </c>
      <c r="F9" s="43" t="s">
        <v>63</v>
      </c>
      <c r="G9" s="43" t="s">
        <v>79</v>
      </c>
      <c r="H9" s="43" t="s">
        <v>80</v>
      </c>
      <c r="I9" s="43" t="s">
        <v>81</v>
      </c>
      <c r="J9" s="43" t="s">
        <v>82</v>
      </c>
      <c r="K9" s="44" t="s">
        <v>83</v>
      </c>
    </row>
    <row r="10" spans="2:11" s="62" customFormat="1" ht="90" customHeight="1" x14ac:dyDescent="0.25">
      <c r="B10" s="45" t="s">
        <v>84</v>
      </c>
      <c r="C10" s="46">
        <v>480967</v>
      </c>
      <c r="D10" s="47">
        <v>36904</v>
      </c>
      <c r="E10" s="47">
        <v>13</v>
      </c>
      <c r="F10" s="47">
        <v>0</v>
      </c>
      <c r="G10" s="123">
        <f>D10-E10-F10</f>
        <v>36891</v>
      </c>
      <c r="H10" s="47">
        <v>1160661</v>
      </c>
      <c r="I10" s="48">
        <v>185</v>
      </c>
      <c r="J10" s="49">
        <v>788</v>
      </c>
      <c r="K10" s="129" t="s">
        <v>168</v>
      </c>
    </row>
    <row r="11" spans="2:11" s="62" customFormat="1" ht="59.25" customHeight="1" x14ac:dyDescent="0.25">
      <c r="B11" s="45" t="s">
        <v>165</v>
      </c>
      <c r="C11" s="50">
        <v>196285</v>
      </c>
      <c r="D11" s="48">
        <v>193928</v>
      </c>
      <c r="E11" s="51">
        <v>31845</v>
      </c>
      <c r="F11" s="52">
        <v>0</v>
      </c>
      <c r="G11" s="53">
        <v>162083</v>
      </c>
      <c r="H11" s="48">
        <v>3477796</v>
      </c>
      <c r="I11" s="54">
        <v>678238</v>
      </c>
      <c r="J11" s="55">
        <v>372487</v>
      </c>
      <c r="K11" s="64" t="s">
        <v>166</v>
      </c>
    </row>
    <row r="12" spans="2:11" s="62" customFormat="1" ht="27.75" customHeight="1" x14ac:dyDescent="0.25">
      <c r="B12" s="45" t="s">
        <v>85</v>
      </c>
      <c r="C12" s="50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63">
        <v>0</v>
      </c>
      <c r="J12" s="63">
        <v>0</v>
      </c>
      <c r="K12" s="64" t="s">
        <v>86</v>
      </c>
    </row>
    <row r="13" spans="2:11" ht="15.75" thickBot="1" x14ac:dyDescent="0.3">
      <c r="B13" s="56" t="s">
        <v>54</v>
      </c>
      <c r="C13" s="57"/>
      <c r="D13" s="58">
        <f t="shared" ref="D13:J13" si="0">SUM(D10:D12)</f>
        <v>230832</v>
      </c>
      <c r="E13" s="58">
        <f t="shared" si="0"/>
        <v>31858</v>
      </c>
      <c r="F13" s="58">
        <f t="shared" si="0"/>
        <v>0</v>
      </c>
      <c r="G13" s="58">
        <f t="shared" si="0"/>
        <v>198974</v>
      </c>
      <c r="H13" s="58">
        <f t="shared" si="0"/>
        <v>4638457</v>
      </c>
      <c r="I13" s="58">
        <f t="shared" si="0"/>
        <v>678423</v>
      </c>
      <c r="J13" s="58">
        <f t="shared" si="0"/>
        <v>373275</v>
      </c>
      <c r="K13" s="59"/>
    </row>
    <row r="14" spans="2:11" x14ac:dyDescent="0.25">
      <c r="B14" s="60" t="s">
        <v>87</v>
      </c>
      <c r="C14" s="2"/>
      <c r="D14" s="2"/>
      <c r="E14" s="2"/>
      <c r="F14" s="2"/>
      <c r="G14" s="2"/>
      <c r="H14" s="2"/>
      <c r="I14" s="2"/>
      <c r="J14" s="2"/>
      <c r="K14" s="2"/>
    </row>
    <row r="15" spans="2:11" x14ac:dyDescent="0.25">
      <c r="B15" s="61" t="s">
        <v>88</v>
      </c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5">
      <c r="B16" s="2" t="s">
        <v>167</v>
      </c>
      <c r="C16" s="2"/>
      <c r="D16" s="2"/>
      <c r="E16" s="2"/>
      <c r="F16" s="2"/>
      <c r="G16" s="2"/>
      <c r="H16" s="2"/>
      <c r="I16" s="2"/>
      <c r="J16" s="2"/>
      <c r="K1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3"/>
  <sheetViews>
    <sheetView workbookViewId="0">
      <selection activeCell="P10" sqref="P10"/>
    </sheetView>
  </sheetViews>
  <sheetFormatPr baseColWidth="10" defaultColWidth="11.42578125" defaultRowHeight="15" x14ac:dyDescent="0.25"/>
  <cols>
    <col min="1" max="1" width="5.28515625" customWidth="1"/>
    <col min="2" max="2" width="19.5703125" customWidth="1"/>
    <col min="3" max="3" width="13" customWidth="1"/>
    <col min="15" max="15" width="0" hidden="1" customWidth="1"/>
  </cols>
  <sheetData>
    <row r="2" spans="2:13" ht="15.75" x14ac:dyDescent="0.25">
      <c r="B2" s="149" t="s">
        <v>58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2:13" ht="15.75" x14ac:dyDescent="0.25">
      <c r="B3" s="149" t="s">
        <v>59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2:13" ht="15.75" x14ac:dyDescent="0.25">
      <c r="B4" s="149" t="s">
        <v>89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2:13" ht="27" thickBot="1" x14ac:dyDescent="0.3">
      <c r="B5" s="150" t="s">
        <v>60</v>
      </c>
      <c r="C5" s="150"/>
      <c r="D5" s="3" t="s">
        <v>0</v>
      </c>
      <c r="E5" s="4">
        <v>2016</v>
      </c>
      <c r="F5" s="5"/>
      <c r="G5" s="6"/>
      <c r="H5" s="6"/>
      <c r="I5" s="6"/>
      <c r="J5" s="6"/>
      <c r="K5" s="6"/>
      <c r="L5" s="3" t="s">
        <v>1</v>
      </c>
      <c r="M5" s="7" t="s">
        <v>2</v>
      </c>
    </row>
    <row r="6" spans="2:13" ht="45" x14ac:dyDescent="0.25">
      <c r="B6" s="8" t="s">
        <v>179</v>
      </c>
      <c r="C6" s="65" t="s">
        <v>61</v>
      </c>
      <c r="D6" s="65" t="s">
        <v>172</v>
      </c>
      <c r="E6" s="65" t="s">
        <v>62</v>
      </c>
      <c r="F6" s="65" t="s">
        <v>63</v>
      </c>
      <c r="G6" s="65" t="s">
        <v>64</v>
      </c>
      <c r="H6" s="65" t="s">
        <v>65</v>
      </c>
      <c r="I6" s="65" t="s">
        <v>66</v>
      </c>
      <c r="J6" s="65" t="s">
        <v>67</v>
      </c>
      <c r="K6" s="65" t="s">
        <v>68</v>
      </c>
      <c r="L6" s="65" t="s">
        <v>69</v>
      </c>
      <c r="M6" s="65" t="s">
        <v>70</v>
      </c>
    </row>
    <row r="7" spans="2:13" ht="15.75" thickBot="1" x14ac:dyDescent="0.3">
      <c r="B7" s="66" t="s">
        <v>71</v>
      </c>
      <c r="C7" s="67">
        <f t="shared" ref="C7:M7" si="0">C59+C78</f>
        <v>480967</v>
      </c>
      <c r="D7" s="67">
        <f t="shared" si="0"/>
        <v>36904.17</v>
      </c>
      <c r="E7" s="67">
        <f t="shared" si="0"/>
        <v>13</v>
      </c>
      <c r="F7" s="67">
        <f t="shared" si="0"/>
        <v>0</v>
      </c>
      <c r="G7" s="67">
        <f t="shared" si="0"/>
        <v>36891.17</v>
      </c>
      <c r="H7" s="67">
        <f t="shared" si="0"/>
        <v>1160661.3400000001</v>
      </c>
      <c r="I7" s="67">
        <f t="shared" si="0"/>
        <v>185.2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67">
        <f t="shared" si="0"/>
        <v>787.9</v>
      </c>
    </row>
    <row r="8" spans="2:13" s="2" customFormat="1" ht="15.75" thickBot="1" x14ac:dyDescent="0.3"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2:13" x14ac:dyDescent="0.25">
      <c r="B9" s="151" t="s">
        <v>163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</row>
    <row r="10" spans="2:13" x14ac:dyDescent="0.25"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</row>
    <row r="11" spans="2:13" ht="45" x14ac:dyDescent="0.25">
      <c r="B11" s="68" t="s">
        <v>3</v>
      </c>
      <c r="C11" s="65" t="s">
        <v>61</v>
      </c>
      <c r="D11" s="65" t="s">
        <v>172</v>
      </c>
      <c r="E11" s="65" t="s">
        <v>62</v>
      </c>
      <c r="F11" s="65" t="s">
        <v>63</v>
      </c>
      <c r="G11" s="68" t="s">
        <v>72</v>
      </c>
      <c r="H11" s="65" t="s">
        <v>65</v>
      </c>
      <c r="I11" s="65" t="s">
        <v>66</v>
      </c>
      <c r="J11" s="65" t="s">
        <v>67</v>
      </c>
      <c r="K11" s="65" t="s">
        <v>68</v>
      </c>
      <c r="L11" s="65" t="s">
        <v>69</v>
      </c>
      <c r="M11" s="65" t="s">
        <v>70</v>
      </c>
    </row>
    <row r="12" spans="2:13" x14ac:dyDescent="0.25">
      <c r="B12" s="72" t="s">
        <v>7</v>
      </c>
      <c r="C12" s="19">
        <v>30</v>
      </c>
      <c r="D12" s="19">
        <v>16.5</v>
      </c>
      <c r="E12" s="19">
        <v>0</v>
      </c>
      <c r="F12" s="19">
        <v>0</v>
      </c>
      <c r="G12" s="19">
        <f>D12-E12-F12</f>
        <v>16.5</v>
      </c>
      <c r="H12" s="19">
        <v>196.25</v>
      </c>
      <c r="I12" s="19">
        <v>0</v>
      </c>
      <c r="J12" s="19">
        <v>6.5419999999999998</v>
      </c>
      <c r="K12" s="19">
        <v>0</v>
      </c>
      <c r="L12" s="19">
        <v>0</v>
      </c>
      <c r="M12" s="19">
        <v>0</v>
      </c>
    </row>
    <row r="13" spans="2:13" x14ac:dyDescent="0.25">
      <c r="B13" s="73" t="s">
        <v>8</v>
      </c>
      <c r="C13" s="9">
        <v>35</v>
      </c>
      <c r="D13" s="9">
        <v>12.5</v>
      </c>
      <c r="E13" s="9">
        <v>0</v>
      </c>
      <c r="F13" s="9">
        <v>0</v>
      </c>
      <c r="G13" s="9">
        <f t="shared" ref="G13:G58" si="1">D13-E13-F13</f>
        <v>12.5</v>
      </c>
      <c r="H13" s="9">
        <v>263</v>
      </c>
      <c r="I13" s="9">
        <v>0</v>
      </c>
      <c r="J13" s="9">
        <v>7.5140000000000002</v>
      </c>
      <c r="K13" s="9">
        <v>0</v>
      </c>
      <c r="L13" s="9">
        <v>0</v>
      </c>
      <c r="M13" s="9">
        <v>0</v>
      </c>
    </row>
    <row r="14" spans="2:13" x14ac:dyDescent="0.25">
      <c r="B14" s="72" t="s">
        <v>9</v>
      </c>
      <c r="C14" s="19">
        <v>8</v>
      </c>
      <c r="D14" s="19">
        <v>5</v>
      </c>
      <c r="E14" s="19">
        <v>0</v>
      </c>
      <c r="F14" s="19">
        <v>0</v>
      </c>
      <c r="G14" s="19">
        <f t="shared" si="1"/>
        <v>5</v>
      </c>
      <c r="H14" s="19">
        <v>208</v>
      </c>
      <c r="I14" s="19">
        <v>0</v>
      </c>
      <c r="J14" s="19">
        <v>26</v>
      </c>
      <c r="K14" s="19">
        <v>0</v>
      </c>
      <c r="L14" s="19">
        <v>0</v>
      </c>
      <c r="M14" s="19">
        <v>0</v>
      </c>
    </row>
    <row r="15" spans="2:13" ht="22.5" x14ac:dyDescent="0.25">
      <c r="B15" s="73" t="s">
        <v>10</v>
      </c>
      <c r="C15" s="9">
        <v>875</v>
      </c>
      <c r="D15" s="9">
        <v>62</v>
      </c>
      <c r="E15" s="9">
        <v>0</v>
      </c>
      <c r="F15" s="9">
        <v>0</v>
      </c>
      <c r="G15" s="9">
        <f t="shared" si="1"/>
        <v>62</v>
      </c>
      <c r="H15" s="11">
        <v>14637</v>
      </c>
      <c r="I15" s="9">
        <v>0</v>
      </c>
      <c r="J15" s="9">
        <v>16.728000000000002</v>
      </c>
      <c r="K15" s="9">
        <v>0</v>
      </c>
      <c r="L15" s="9">
        <v>0</v>
      </c>
      <c r="M15" s="9">
        <v>0</v>
      </c>
    </row>
    <row r="16" spans="2:13" x14ac:dyDescent="0.25">
      <c r="B16" s="72" t="s">
        <v>11</v>
      </c>
      <c r="C16" s="19">
        <v>12</v>
      </c>
      <c r="D16" s="20"/>
      <c r="E16" s="20"/>
      <c r="F16" s="20"/>
      <c r="G16" s="19">
        <f t="shared" si="1"/>
        <v>0</v>
      </c>
      <c r="H16" s="19">
        <v>12</v>
      </c>
      <c r="I16" s="20"/>
      <c r="J16" s="19">
        <v>1</v>
      </c>
      <c r="K16" s="20"/>
      <c r="L16" s="20"/>
      <c r="M16" s="20"/>
    </row>
    <row r="17" spans="2:14" s="12" customFormat="1" x14ac:dyDescent="0.25">
      <c r="B17" s="73" t="s">
        <v>12</v>
      </c>
      <c r="C17" s="9">
        <v>19</v>
      </c>
      <c r="D17" s="9">
        <v>11.5</v>
      </c>
      <c r="E17" s="9">
        <v>0</v>
      </c>
      <c r="F17" s="9">
        <v>0</v>
      </c>
      <c r="G17" s="9">
        <f t="shared" si="1"/>
        <v>11.5</v>
      </c>
      <c r="H17" s="9">
        <v>166</v>
      </c>
      <c r="I17" s="9">
        <v>0</v>
      </c>
      <c r="J17" s="9">
        <v>8.7370000000000001</v>
      </c>
      <c r="K17" s="9">
        <v>0</v>
      </c>
      <c r="L17" s="9">
        <v>0</v>
      </c>
      <c r="M17" s="9">
        <v>0</v>
      </c>
    </row>
    <row r="18" spans="2:14" x14ac:dyDescent="0.25">
      <c r="B18" s="72" t="s">
        <v>13</v>
      </c>
      <c r="C18" s="19">
        <v>18</v>
      </c>
      <c r="D18" s="19">
        <v>8.5</v>
      </c>
      <c r="E18" s="19">
        <v>0</v>
      </c>
      <c r="F18" s="19">
        <v>0</v>
      </c>
      <c r="G18" s="19">
        <f t="shared" si="1"/>
        <v>8.5</v>
      </c>
      <c r="H18" s="19">
        <v>453.1</v>
      </c>
      <c r="I18" s="19">
        <v>0</v>
      </c>
      <c r="J18" s="19">
        <v>25.172000000000001</v>
      </c>
      <c r="K18" s="19">
        <v>0</v>
      </c>
      <c r="L18" s="19">
        <v>0</v>
      </c>
      <c r="M18" s="19">
        <v>0</v>
      </c>
      <c r="N18" s="2"/>
    </row>
    <row r="19" spans="2:14" s="12" customFormat="1" x14ac:dyDescent="0.25">
      <c r="B19" s="73" t="s">
        <v>14</v>
      </c>
      <c r="C19" s="9">
        <v>125</v>
      </c>
      <c r="D19" s="9">
        <v>106</v>
      </c>
      <c r="E19" s="9">
        <v>0</v>
      </c>
      <c r="F19" s="9">
        <v>0</v>
      </c>
      <c r="G19" s="9">
        <f t="shared" si="1"/>
        <v>106</v>
      </c>
      <c r="H19" s="9">
        <v>377.6</v>
      </c>
      <c r="I19" s="9">
        <v>0</v>
      </c>
      <c r="J19" s="9">
        <v>3.0209999999999999</v>
      </c>
      <c r="K19" s="9">
        <v>0</v>
      </c>
      <c r="L19" s="9">
        <v>0</v>
      </c>
      <c r="M19" s="9">
        <v>0</v>
      </c>
    </row>
    <row r="20" spans="2:14" x14ac:dyDescent="0.25">
      <c r="B20" s="72" t="s">
        <v>15</v>
      </c>
      <c r="C20" s="19">
        <v>353</v>
      </c>
      <c r="D20" s="19">
        <v>98.7</v>
      </c>
      <c r="E20" s="19">
        <v>11</v>
      </c>
      <c r="F20" s="19">
        <v>0</v>
      </c>
      <c r="G20" s="19">
        <f t="shared" si="1"/>
        <v>87.7</v>
      </c>
      <c r="H20" s="21">
        <v>8242.5</v>
      </c>
      <c r="I20" s="19">
        <v>167.2</v>
      </c>
      <c r="J20" s="19">
        <v>23.35</v>
      </c>
      <c r="K20" s="19">
        <v>15.2</v>
      </c>
      <c r="L20" s="21">
        <v>3904.93</v>
      </c>
      <c r="M20" s="19">
        <v>652.9</v>
      </c>
      <c r="N20" s="2"/>
    </row>
    <row r="21" spans="2:14" s="12" customFormat="1" x14ac:dyDescent="0.25">
      <c r="B21" s="73" t="s">
        <v>16</v>
      </c>
      <c r="C21" s="9">
        <v>34</v>
      </c>
      <c r="D21" s="10"/>
      <c r="E21" s="10"/>
      <c r="F21" s="10"/>
      <c r="G21" s="9">
        <f t="shared" si="1"/>
        <v>0</v>
      </c>
      <c r="H21" s="9">
        <v>598</v>
      </c>
      <c r="I21" s="10"/>
      <c r="J21" s="9">
        <v>17.588000000000001</v>
      </c>
      <c r="K21" s="10"/>
      <c r="L21" s="10"/>
      <c r="M21" s="10"/>
    </row>
    <row r="22" spans="2:14" x14ac:dyDescent="0.25">
      <c r="B22" s="72" t="s">
        <v>17</v>
      </c>
      <c r="C22" s="19">
        <v>23</v>
      </c>
      <c r="D22" s="20"/>
      <c r="E22" s="20"/>
      <c r="F22" s="20"/>
      <c r="G22" s="19">
        <f t="shared" si="1"/>
        <v>0</v>
      </c>
      <c r="H22" s="19">
        <v>34.5</v>
      </c>
      <c r="I22" s="20"/>
      <c r="J22" s="19">
        <v>1.5</v>
      </c>
      <c r="K22" s="20"/>
      <c r="L22" s="20"/>
      <c r="M22" s="20"/>
      <c r="N22" s="2"/>
    </row>
    <row r="23" spans="2:14" s="12" customFormat="1" x14ac:dyDescent="0.25">
      <c r="B23" s="73" t="s">
        <v>18</v>
      </c>
      <c r="C23" s="11">
        <v>1626</v>
      </c>
      <c r="D23" s="11">
        <v>1398</v>
      </c>
      <c r="E23" s="9">
        <v>0</v>
      </c>
      <c r="F23" s="9">
        <v>0</v>
      </c>
      <c r="G23" s="9">
        <f t="shared" si="1"/>
        <v>1398</v>
      </c>
      <c r="H23" s="11">
        <v>69207</v>
      </c>
      <c r="I23" s="9">
        <v>0</v>
      </c>
      <c r="J23" s="9">
        <v>42.563000000000002</v>
      </c>
      <c r="K23" s="9">
        <v>0</v>
      </c>
      <c r="L23" s="9">
        <v>0</v>
      </c>
      <c r="M23" s="9">
        <v>0</v>
      </c>
    </row>
    <row r="24" spans="2:14" x14ac:dyDescent="0.25">
      <c r="B24" s="72" t="s">
        <v>19</v>
      </c>
      <c r="C24" s="19">
        <v>75</v>
      </c>
      <c r="D24" s="19">
        <v>25</v>
      </c>
      <c r="E24" s="19">
        <v>0</v>
      </c>
      <c r="F24" s="19">
        <v>0</v>
      </c>
      <c r="G24" s="19">
        <f t="shared" si="1"/>
        <v>25</v>
      </c>
      <c r="H24" s="21">
        <v>1050</v>
      </c>
      <c r="I24" s="19">
        <v>0</v>
      </c>
      <c r="J24" s="19">
        <v>14</v>
      </c>
      <c r="K24" s="19">
        <v>0</v>
      </c>
      <c r="L24" s="19">
        <v>0</v>
      </c>
      <c r="M24" s="19">
        <v>0</v>
      </c>
      <c r="N24" s="2"/>
    </row>
    <row r="25" spans="2:14" s="12" customFormat="1" x14ac:dyDescent="0.25">
      <c r="B25" s="73" t="s">
        <v>20</v>
      </c>
      <c r="C25" s="9">
        <v>7</v>
      </c>
      <c r="D25" s="9">
        <v>3</v>
      </c>
      <c r="E25" s="9">
        <v>0</v>
      </c>
      <c r="F25" s="9">
        <v>0</v>
      </c>
      <c r="G25" s="9">
        <f t="shared" si="1"/>
        <v>3</v>
      </c>
      <c r="H25" s="9">
        <v>80.5</v>
      </c>
      <c r="I25" s="9">
        <v>0</v>
      </c>
      <c r="J25" s="9">
        <v>11.5</v>
      </c>
      <c r="K25" s="9">
        <v>0</v>
      </c>
      <c r="L25" s="9">
        <v>0</v>
      </c>
      <c r="M25" s="9">
        <v>0</v>
      </c>
    </row>
    <row r="26" spans="2:14" x14ac:dyDescent="0.25">
      <c r="B26" s="72" t="s">
        <v>21</v>
      </c>
      <c r="C26" s="21">
        <v>15964</v>
      </c>
      <c r="D26" s="21">
        <v>18883</v>
      </c>
      <c r="E26" s="19">
        <v>0</v>
      </c>
      <c r="F26" s="19">
        <v>0</v>
      </c>
      <c r="G26" s="19">
        <f t="shared" si="1"/>
        <v>18883</v>
      </c>
      <c r="H26" s="21">
        <v>32734.69</v>
      </c>
      <c r="I26" s="19">
        <v>0</v>
      </c>
      <c r="J26" s="19">
        <v>2.0510000000000002</v>
      </c>
      <c r="K26" s="19">
        <v>0</v>
      </c>
      <c r="L26" s="19">
        <v>0</v>
      </c>
      <c r="M26" s="19">
        <v>0</v>
      </c>
      <c r="N26" s="2"/>
    </row>
    <row r="27" spans="2:14" s="12" customFormat="1" x14ac:dyDescent="0.25">
      <c r="B27" s="73" t="s">
        <v>22</v>
      </c>
      <c r="C27" s="11">
        <v>1338</v>
      </c>
      <c r="D27" s="11">
        <v>1056.5</v>
      </c>
      <c r="E27" s="9">
        <v>0</v>
      </c>
      <c r="F27" s="9">
        <v>0</v>
      </c>
      <c r="G27" s="9">
        <f t="shared" si="1"/>
        <v>1056.5</v>
      </c>
      <c r="H27" s="11">
        <v>37375.83</v>
      </c>
      <c r="I27" s="9">
        <v>0</v>
      </c>
      <c r="J27" s="9">
        <v>27.934000000000001</v>
      </c>
      <c r="K27" s="9">
        <v>0</v>
      </c>
      <c r="L27" s="9">
        <v>0</v>
      </c>
      <c r="M27" s="9">
        <v>0</v>
      </c>
    </row>
    <row r="28" spans="2:14" x14ac:dyDescent="0.25">
      <c r="B28" s="72" t="s">
        <v>23</v>
      </c>
      <c r="C28" s="19">
        <v>29</v>
      </c>
      <c r="D28" s="19">
        <v>33.299999999999997</v>
      </c>
      <c r="E28" s="19">
        <v>0</v>
      </c>
      <c r="F28" s="19">
        <v>0</v>
      </c>
      <c r="G28" s="19">
        <f t="shared" si="1"/>
        <v>33.299999999999997</v>
      </c>
      <c r="H28" s="21">
        <v>1202</v>
      </c>
      <c r="I28" s="19">
        <v>0</v>
      </c>
      <c r="J28" s="19">
        <v>41.448</v>
      </c>
      <c r="K28" s="19">
        <v>0</v>
      </c>
      <c r="L28" s="19">
        <v>0</v>
      </c>
      <c r="M28" s="19">
        <v>0</v>
      </c>
      <c r="N28" s="2"/>
    </row>
    <row r="29" spans="2:14" s="12" customFormat="1" x14ac:dyDescent="0.25">
      <c r="B29" s="73" t="s">
        <v>24</v>
      </c>
      <c r="C29" s="9">
        <v>22</v>
      </c>
      <c r="D29" s="9">
        <v>8</v>
      </c>
      <c r="E29" s="9">
        <v>0</v>
      </c>
      <c r="F29" s="9">
        <v>0</v>
      </c>
      <c r="G29" s="9">
        <f t="shared" si="1"/>
        <v>8</v>
      </c>
      <c r="H29" s="9">
        <v>175.5</v>
      </c>
      <c r="I29" s="9">
        <v>0</v>
      </c>
      <c r="J29" s="9">
        <v>7.9770000000000003</v>
      </c>
      <c r="K29" s="9">
        <v>0</v>
      </c>
      <c r="L29" s="9">
        <v>0</v>
      </c>
      <c r="M29" s="9">
        <v>0</v>
      </c>
    </row>
    <row r="30" spans="2:14" x14ac:dyDescent="0.25">
      <c r="B30" s="72" t="s">
        <v>25</v>
      </c>
      <c r="C30" s="19">
        <v>170</v>
      </c>
      <c r="D30" s="19">
        <v>80.849999999999994</v>
      </c>
      <c r="E30" s="19">
        <v>0</v>
      </c>
      <c r="F30" s="19">
        <v>0</v>
      </c>
      <c r="G30" s="19">
        <f t="shared" si="1"/>
        <v>80.849999999999994</v>
      </c>
      <c r="H30" s="21">
        <v>1183</v>
      </c>
      <c r="I30" s="19">
        <v>0</v>
      </c>
      <c r="J30" s="19">
        <v>6.9589999999999996</v>
      </c>
      <c r="K30" s="19">
        <v>0</v>
      </c>
      <c r="L30" s="19">
        <v>0</v>
      </c>
      <c r="M30" s="19">
        <v>0</v>
      </c>
      <c r="N30" s="2"/>
    </row>
    <row r="31" spans="2:14" s="12" customFormat="1" x14ac:dyDescent="0.25">
      <c r="B31" s="73" t="s">
        <v>26</v>
      </c>
      <c r="C31" s="9">
        <v>74</v>
      </c>
      <c r="D31" s="9">
        <v>54.7</v>
      </c>
      <c r="E31" s="9">
        <v>0</v>
      </c>
      <c r="F31" s="9">
        <v>0</v>
      </c>
      <c r="G31" s="9">
        <f t="shared" si="1"/>
        <v>54.7</v>
      </c>
      <c r="H31" s="11">
        <v>2582.1999999999998</v>
      </c>
      <c r="I31" s="9">
        <v>0</v>
      </c>
      <c r="J31" s="9">
        <v>34.895000000000003</v>
      </c>
      <c r="K31" s="9">
        <v>0</v>
      </c>
      <c r="L31" s="9">
        <v>0</v>
      </c>
      <c r="M31" s="9">
        <v>0</v>
      </c>
    </row>
    <row r="32" spans="2:14" x14ac:dyDescent="0.25">
      <c r="B32" s="72" t="s">
        <v>27</v>
      </c>
      <c r="C32" s="19">
        <v>46.5</v>
      </c>
      <c r="D32" s="19">
        <v>21.45</v>
      </c>
      <c r="E32" s="19">
        <v>0</v>
      </c>
      <c r="F32" s="19">
        <v>0</v>
      </c>
      <c r="G32" s="19">
        <f t="shared" si="1"/>
        <v>21.45</v>
      </c>
      <c r="H32" s="21">
        <v>1622.25</v>
      </c>
      <c r="I32" s="19">
        <v>0</v>
      </c>
      <c r="J32" s="19">
        <v>34.887</v>
      </c>
      <c r="K32" s="19">
        <v>0</v>
      </c>
      <c r="L32" s="19">
        <v>0</v>
      </c>
      <c r="M32" s="19">
        <v>0</v>
      </c>
      <c r="N32" s="13"/>
    </row>
    <row r="33" spans="2:15" s="12" customFormat="1" x14ac:dyDescent="0.25">
      <c r="B33" s="73" t="s">
        <v>28</v>
      </c>
      <c r="C33" s="9">
        <v>29</v>
      </c>
      <c r="D33" s="9">
        <v>12.5</v>
      </c>
      <c r="E33" s="9">
        <v>0</v>
      </c>
      <c r="F33" s="9">
        <v>0</v>
      </c>
      <c r="G33" s="9">
        <f t="shared" si="1"/>
        <v>12.5</v>
      </c>
      <c r="H33" s="9">
        <v>227</v>
      </c>
      <c r="I33" s="9">
        <v>0</v>
      </c>
      <c r="J33" s="9">
        <v>7.8280000000000003</v>
      </c>
      <c r="K33" s="9">
        <v>0</v>
      </c>
      <c r="L33" s="9">
        <v>0</v>
      </c>
      <c r="M33" s="9">
        <v>0</v>
      </c>
    </row>
    <row r="34" spans="2:15" x14ac:dyDescent="0.25">
      <c r="B34" s="72" t="s">
        <v>29</v>
      </c>
      <c r="C34" s="21">
        <v>4105</v>
      </c>
      <c r="D34" s="19">
        <v>63</v>
      </c>
      <c r="E34" s="19">
        <v>0</v>
      </c>
      <c r="F34" s="19">
        <v>0</v>
      </c>
      <c r="G34" s="19">
        <f t="shared" si="1"/>
        <v>63</v>
      </c>
      <c r="H34" s="21">
        <v>60161</v>
      </c>
      <c r="I34" s="19">
        <v>0</v>
      </c>
      <c r="J34" s="19">
        <v>14.656000000000001</v>
      </c>
      <c r="K34" s="19">
        <v>0</v>
      </c>
      <c r="L34" s="19">
        <v>0</v>
      </c>
      <c r="M34" s="19">
        <v>0</v>
      </c>
      <c r="N34" s="13"/>
      <c r="O34" s="2"/>
    </row>
    <row r="35" spans="2:15" s="12" customFormat="1" x14ac:dyDescent="0.25">
      <c r="B35" s="73" t="s">
        <v>30</v>
      </c>
      <c r="C35" s="9">
        <v>13</v>
      </c>
      <c r="D35" s="9">
        <v>9</v>
      </c>
      <c r="E35" s="9">
        <v>0</v>
      </c>
      <c r="F35" s="9">
        <v>0</v>
      </c>
      <c r="G35" s="9">
        <f t="shared" si="1"/>
        <v>9</v>
      </c>
      <c r="H35" s="9">
        <v>88</v>
      </c>
      <c r="I35" s="9">
        <v>0</v>
      </c>
      <c r="J35" s="9">
        <v>6.7690000000000001</v>
      </c>
      <c r="K35" s="9">
        <v>0</v>
      </c>
      <c r="L35" s="9">
        <v>0</v>
      </c>
      <c r="M35" s="9">
        <v>0</v>
      </c>
    </row>
    <row r="36" spans="2:15" x14ac:dyDescent="0.25">
      <c r="B36" s="72" t="s">
        <v>31</v>
      </c>
      <c r="C36" s="19">
        <v>17</v>
      </c>
      <c r="D36" s="20"/>
      <c r="E36" s="20"/>
      <c r="F36" s="20"/>
      <c r="G36" s="19">
        <f t="shared" si="1"/>
        <v>0</v>
      </c>
      <c r="H36" s="19">
        <v>155</v>
      </c>
      <c r="I36" s="20"/>
      <c r="J36" s="19">
        <v>9.1180000000000003</v>
      </c>
      <c r="K36" s="20"/>
      <c r="L36" s="20"/>
      <c r="M36" s="20"/>
      <c r="N36" s="13"/>
      <c r="O36" s="2"/>
    </row>
    <row r="37" spans="2:15" s="12" customFormat="1" x14ac:dyDescent="0.25">
      <c r="B37" s="73" t="s">
        <v>32</v>
      </c>
      <c r="C37" s="11">
        <v>3138</v>
      </c>
      <c r="D37" s="9">
        <v>520</v>
      </c>
      <c r="E37" s="9">
        <v>0</v>
      </c>
      <c r="F37" s="9">
        <v>0</v>
      </c>
      <c r="G37" s="9">
        <f t="shared" si="1"/>
        <v>520</v>
      </c>
      <c r="H37" s="11">
        <v>6942.55</v>
      </c>
      <c r="I37" s="9">
        <v>0</v>
      </c>
      <c r="J37" s="9">
        <v>2.2120000000000002</v>
      </c>
      <c r="K37" s="9">
        <v>0</v>
      </c>
      <c r="L37" s="9">
        <v>0</v>
      </c>
      <c r="M37" s="9">
        <v>0</v>
      </c>
    </row>
    <row r="38" spans="2:15" x14ac:dyDescent="0.25">
      <c r="B38" s="72" t="s">
        <v>33</v>
      </c>
      <c r="C38" s="19">
        <v>29</v>
      </c>
      <c r="D38" s="20"/>
      <c r="E38" s="20"/>
      <c r="F38" s="20"/>
      <c r="G38" s="19">
        <f t="shared" si="1"/>
        <v>0</v>
      </c>
      <c r="H38" s="19">
        <v>574</v>
      </c>
      <c r="I38" s="20"/>
      <c r="J38" s="19">
        <v>19.792999999999999</v>
      </c>
      <c r="K38" s="20"/>
      <c r="L38" s="20"/>
      <c r="M38" s="20"/>
      <c r="N38" s="2"/>
      <c r="O38" s="2"/>
    </row>
    <row r="39" spans="2:15" s="12" customFormat="1" x14ac:dyDescent="0.25">
      <c r="B39" s="73" t="s">
        <v>34</v>
      </c>
      <c r="C39" s="9">
        <v>264</v>
      </c>
      <c r="D39" s="9">
        <v>116.5</v>
      </c>
      <c r="E39" s="9">
        <v>0</v>
      </c>
      <c r="F39" s="9">
        <v>0</v>
      </c>
      <c r="G39" s="9">
        <f t="shared" si="1"/>
        <v>116.5</v>
      </c>
      <c r="H39" s="11">
        <v>8662</v>
      </c>
      <c r="I39" s="9">
        <v>0</v>
      </c>
      <c r="J39" s="9">
        <v>32.811</v>
      </c>
      <c r="K39" s="9">
        <v>0</v>
      </c>
      <c r="L39" s="9">
        <v>0</v>
      </c>
      <c r="M39" s="9">
        <v>0</v>
      </c>
    </row>
    <row r="40" spans="2:15" x14ac:dyDescent="0.25">
      <c r="B40" s="72" t="s">
        <v>35</v>
      </c>
      <c r="C40" s="19">
        <v>4</v>
      </c>
      <c r="D40" s="19">
        <v>1</v>
      </c>
      <c r="E40" s="19">
        <v>0</v>
      </c>
      <c r="F40" s="19">
        <v>0</v>
      </c>
      <c r="G40" s="19">
        <f t="shared" si="1"/>
        <v>1</v>
      </c>
      <c r="H40" s="19">
        <v>16</v>
      </c>
      <c r="I40" s="19">
        <v>0</v>
      </c>
      <c r="J40" s="19">
        <v>4</v>
      </c>
      <c r="K40" s="19">
        <v>0</v>
      </c>
      <c r="L40" s="19">
        <v>0</v>
      </c>
      <c r="M40" s="19">
        <v>0</v>
      </c>
      <c r="N40" s="12"/>
      <c r="O40" s="12"/>
    </row>
    <row r="41" spans="2:15" s="12" customFormat="1" x14ac:dyDescent="0.25">
      <c r="B41" s="73" t="s">
        <v>36</v>
      </c>
      <c r="C41" s="9">
        <v>584</v>
      </c>
      <c r="D41" s="9">
        <v>237</v>
      </c>
      <c r="E41" s="9">
        <v>0</v>
      </c>
      <c r="F41" s="9">
        <v>0</v>
      </c>
      <c r="G41" s="9">
        <f t="shared" si="1"/>
        <v>237</v>
      </c>
      <c r="H41" s="11">
        <v>23241.5</v>
      </c>
      <c r="I41" s="9">
        <v>0</v>
      </c>
      <c r="J41" s="9">
        <v>39.796999999999997</v>
      </c>
      <c r="K41" s="9">
        <v>0</v>
      </c>
      <c r="L41" s="9">
        <v>0</v>
      </c>
      <c r="M41" s="9">
        <v>0</v>
      </c>
    </row>
    <row r="42" spans="2:15" x14ac:dyDescent="0.25">
      <c r="B42" s="72" t="s">
        <v>37</v>
      </c>
      <c r="C42" s="21">
        <v>15093</v>
      </c>
      <c r="D42" s="21">
        <v>4227.5</v>
      </c>
      <c r="E42" s="19">
        <v>0</v>
      </c>
      <c r="F42" s="19">
        <v>0</v>
      </c>
      <c r="G42" s="19">
        <f t="shared" si="1"/>
        <v>4227.5</v>
      </c>
      <c r="H42" s="21">
        <v>54241.45</v>
      </c>
      <c r="I42" s="19">
        <v>0</v>
      </c>
      <c r="J42" s="19">
        <v>3.5939999999999999</v>
      </c>
      <c r="K42" s="19">
        <v>0</v>
      </c>
      <c r="L42" s="19">
        <v>0</v>
      </c>
      <c r="M42" s="19">
        <v>0</v>
      </c>
      <c r="N42" s="12"/>
      <c r="O42" s="2"/>
    </row>
    <row r="43" spans="2:15" s="12" customFormat="1" x14ac:dyDescent="0.25">
      <c r="B43" s="73" t="s">
        <v>38</v>
      </c>
      <c r="C43" s="9">
        <v>2</v>
      </c>
      <c r="D43" s="9">
        <v>2</v>
      </c>
      <c r="E43" s="9">
        <v>0</v>
      </c>
      <c r="F43" s="9">
        <v>0</v>
      </c>
      <c r="G43" s="9">
        <f t="shared" si="1"/>
        <v>2</v>
      </c>
      <c r="H43" s="9">
        <v>6</v>
      </c>
      <c r="I43" s="9">
        <v>0</v>
      </c>
      <c r="J43" s="9">
        <v>3</v>
      </c>
      <c r="K43" s="9">
        <v>0</v>
      </c>
      <c r="L43" s="9">
        <v>0</v>
      </c>
      <c r="M43" s="9">
        <v>0</v>
      </c>
    </row>
    <row r="44" spans="2:15" x14ac:dyDescent="0.25">
      <c r="B44" s="72" t="s">
        <v>39</v>
      </c>
      <c r="C44" s="19">
        <v>30</v>
      </c>
      <c r="D44" s="20"/>
      <c r="E44" s="20"/>
      <c r="F44" s="20"/>
      <c r="G44" s="19">
        <f t="shared" si="1"/>
        <v>0</v>
      </c>
      <c r="H44" s="19">
        <v>930</v>
      </c>
      <c r="I44" s="20"/>
      <c r="J44" s="19">
        <v>31</v>
      </c>
      <c r="K44" s="20"/>
      <c r="L44" s="20"/>
      <c r="M44" s="20"/>
      <c r="N44" s="12"/>
      <c r="O44" s="12"/>
    </row>
    <row r="45" spans="2:15" s="12" customFormat="1" x14ac:dyDescent="0.25">
      <c r="B45" s="73" t="s">
        <v>40</v>
      </c>
      <c r="C45" s="9">
        <v>8</v>
      </c>
      <c r="D45" s="10"/>
      <c r="E45" s="10"/>
      <c r="F45" s="10"/>
      <c r="G45" s="9">
        <f t="shared" si="1"/>
        <v>0</v>
      </c>
      <c r="H45" s="9">
        <v>72</v>
      </c>
      <c r="I45" s="10"/>
      <c r="J45" s="9">
        <v>9</v>
      </c>
      <c r="K45" s="10"/>
      <c r="L45" s="10"/>
      <c r="M45" s="10"/>
    </row>
    <row r="46" spans="2:15" x14ac:dyDescent="0.25">
      <c r="B46" s="72" t="s">
        <v>41</v>
      </c>
      <c r="C46" s="19">
        <v>124</v>
      </c>
      <c r="D46" s="19">
        <v>67.2</v>
      </c>
      <c r="E46" s="19">
        <v>0</v>
      </c>
      <c r="F46" s="19">
        <v>0</v>
      </c>
      <c r="G46" s="19">
        <f t="shared" si="1"/>
        <v>67.2</v>
      </c>
      <c r="H46" s="21">
        <v>12115.5</v>
      </c>
      <c r="I46" s="19">
        <v>0</v>
      </c>
      <c r="J46" s="19">
        <v>97.706000000000003</v>
      </c>
      <c r="K46" s="19">
        <v>0</v>
      </c>
      <c r="L46" s="19">
        <v>0</v>
      </c>
      <c r="M46" s="19">
        <v>0</v>
      </c>
      <c r="N46" s="12"/>
      <c r="O46" s="2"/>
    </row>
    <row r="47" spans="2:15" s="12" customFormat="1" x14ac:dyDescent="0.25">
      <c r="B47" s="73" t="s">
        <v>42</v>
      </c>
      <c r="C47" s="9">
        <v>6</v>
      </c>
      <c r="D47" s="9">
        <v>3</v>
      </c>
      <c r="E47" s="9">
        <v>0</v>
      </c>
      <c r="F47" s="9">
        <v>0</v>
      </c>
      <c r="G47" s="9">
        <f t="shared" si="1"/>
        <v>3</v>
      </c>
      <c r="H47" s="9">
        <v>42</v>
      </c>
      <c r="I47" s="9">
        <v>0</v>
      </c>
      <c r="J47" s="9">
        <v>7</v>
      </c>
      <c r="K47" s="9">
        <v>0</v>
      </c>
      <c r="L47" s="9">
        <v>0</v>
      </c>
      <c r="M47" s="9">
        <v>0</v>
      </c>
    </row>
    <row r="48" spans="2:15" x14ac:dyDescent="0.25">
      <c r="B48" s="72" t="s">
        <v>43</v>
      </c>
      <c r="C48" s="19">
        <v>12</v>
      </c>
      <c r="D48" s="19">
        <v>10</v>
      </c>
      <c r="E48" s="19">
        <v>2</v>
      </c>
      <c r="F48" s="19">
        <v>0</v>
      </c>
      <c r="G48" s="19">
        <f t="shared" si="1"/>
        <v>8</v>
      </c>
      <c r="H48" s="19">
        <v>96</v>
      </c>
      <c r="I48" s="19">
        <v>18</v>
      </c>
      <c r="J48" s="19">
        <v>8</v>
      </c>
      <c r="K48" s="19">
        <v>9</v>
      </c>
      <c r="L48" s="21">
        <v>7500</v>
      </c>
      <c r="M48" s="19">
        <v>135</v>
      </c>
      <c r="N48" s="12"/>
      <c r="O48" s="12"/>
    </row>
    <row r="49" spans="2:15" s="12" customFormat="1" x14ac:dyDescent="0.25">
      <c r="B49" s="73" t="s">
        <v>44</v>
      </c>
      <c r="C49" s="9">
        <v>202</v>
      </c>
      <c r="D49" s="9">
        <v>10</v>
      </c>
      <c r="E49" s="9">
        <v>0</v>
      </c>
      <c r="F49" s="9">
        <v>0</v>
      </c>
      <c r="G49" s="9">
        <f t="shared" si="1"/>
        <v>10</v>
      </c>
      <c r="H49" s="11">
        <v>7087</v>
      </c>
      <c r="I49" s="9">
        <v>0</v>
      </c>
      <c r="J49" s="9">
        <v>35.084000000000003</v>
      </c>
      <c r="K49" s="9">
        <v>0</v>
      </c>
      <c r="L49" s="9">
        <v>0</v>
      </c>
      <c r="M49" s="9">
        <v>0</v>
      </c>
    </row>
    <row r="50" spans="2:15" ht="22.5" x14ac:dyDescent="0.25">
      <c r="B50" s="72" t="s">
        <v>45</v>
      </c>
      <c r="C50" s="19">
        <v>192</v>
      </c>
      <c r="D50" s="19">
        <v>85</v>
      </c>
      <c r="E50" s="19">
        <v>0</v>
      </c>
      <c r="F50" s="19">
        <v>0</v>
      </c>
      <c r="G50" s="19">
        <f t="shared" si="1"/>
        <v>85</v>
      </c>
      <c r="H50" s="21">
        <v>5617</v>
      </c>
      <c r="I50" s="19">
        <v>0</v>
      </c>
      <c r="J50" s="19">
        <v>29.254999999999999</v>
      </c>
      <c r="K50" s="19">
        <v>0</v>
      </c>
      <c r="L50" s="19">
        <v>0</v>
      </c>
      <c r="M50" s="19">
        <v>0</v>
      </c>
      <c r="N50" s="2"/>
      <c r="O50" s="2"/>
    </row>
    <row r="51" spans="2:15" s="12" customFormat="1" x14ac:dyDescent="0.25">
      <c r="B51" s="73" t="s">
        <v>46</v>
      </c>
      <c r="C51" s="9">
        <v>458</v>
      </c>
      <c r="D51" s="9">
        <v>44</v>
      </c>
      <c r="E51" s="9">
        <v>0</v>
      </c>
      <c r="F51" s="9">
        <v>0</v>
      </c>
      <c r="G51" s="9">
        <f t="shared" si="1"/>
        <v>44</v>
      </c>
      <c r="H51" s="11">
        <v>1556.9</v>
      </c>
      <c r="I51" s="9">
        <v>0</v>
      </c>
      <c r="J51" s="9">
        <v>3.399</v>
      </c>
      <c r="K51" s="9">
        <v>0</v>
      </c>
      <c r="L51" s="9">
        <v>0</v>
      </c>
      <c r="M51" s="9">
        <v>0</v>
      </c>
    </row>
    <row r="52" spans="2:15" x14ac:dyDescent="0.25">
      <c r="B52" s="72" t="s">
        <v>47</v>
      </c>
      <c r="C52" s="21">
        <v>7200</v>
      </c>
      <c r="D52" s="20"/>
      <c r="E52" s="20"/>
      <c r="F52" s="20"/>
      <c r="G52" s="19">
        <f t="shared" si="1"/>
        <v>0</v>
      </c>
      <c r="H52" s="21">
        <v>15840</v>
      </c>
      <c r="I52" s="20"/>
      <c r="J52" s="19">
        <v>2.2000000000000002</v>
      </c>
      <c r="K52" s="20"/>
      <c r="L52" s="20"/>
      <c r="M52" s="20"/>
      <c r="N52" s="2"/>
      <c r="O52" s="2"/>
    </row>
    <row r="53" spans="2:15" s="12" customFormat="1" x14ac:dyDescent="0.25">
      <c r="B53" s="73" t="s">
        <v>48</v>
      </c>
      <c r="C53" s="11">
        <v>2335</v>
      </c>
      <c r="D53" s="11">
        <v>1139.3699999999999</v>
      </c>
      <c r="E53" s="9">
        <v>0</v>
      </c>
      <c r="F53" s="9">
        <v>0</v>
      </c>
      <c r="G53" s="9">
        <f t="shared" si="1"/>
        <v>1139.3699999999999</v>
      </c>
      <c r="H53" s="11">
        <v>259652.01</v>
      </c>
      <c r="I53" s="9">
        <v>0</v>
      </c>
      <c r="J53" s="9">
        <v>111.2</v>
      </c>
      <c r="K53" s="9">
        <v>0</v>
      </c>
      <c r="L53" s="9">
        <v>0</v>
      </c>
      <c r="M53" s="9">
        <v>0</v>
      </c>
    </row>
    <row r="54" spans="2:15" x14ac:dyDescent="0.25">
      <c r="B54" s="72" t="s">
        <v>49</v>
      </c>
      <c r="C54" s="19">
        <v>300</v>
      </c>
      <c r="D54" s="19">
        <v>61</v>
      </c>
      <c r="E54" s="19">
        <v>0</v>
      </c>
      <c r="F54" s="19">
        <v>0</v>
      </c>
      <c r="G54" s="19">
        <f t="shared" si="1"/>
        <v>61</v>
      </c>
      <c r="H54" s="21">
        <v>6344</v>
      </c>
      <c r="I54" s="19">
        <v>0</v>
      </c>
      <c r="J54" s="19">
        <v>21.146999999999998</v>
      </c>
      <c r="K54" s="19">
        <v>0</v>
      </c>
      <c r="L54" s="19">
        <v>0</v>
      </c>
      <c r="M54" s="19">
        <v>0</v>
      </c>
      <c r="N54" s="12"/>
      <c r="O54" s="2"/>
    </row>
    <row r="55" spans="2:15" s="12" customFormat="1" x14ac:dyDescent="0.25">
      <c r="B55" s="73" t="s">
        <v>50</v>
      </c>
      <c r="C55" s="9">
        <v>2</v>
      </c>
      <c r="D55" s="10"/>
      <c r="E55" s="10"/>
      <c r="F55" s="10"/>
      <c r="G55" s="9">
        <f t="shared" si="1"/>
        <v>0</v>
      </c>
      <c r="H55" s="9">
        <v>3.5</v>
      </c>
      <c r="I55" s="10"/>
      <c r="J55" s="9">
        <v>1.75</v>
      </c>
      <c r="K55" s="10"/>
      <c r="L55" s="10"/>
      <c r="M55" s="10"/>
    </row>
    <row r="56" spans="2:15" x14ac:dyDescent="0.25">
      <c r="B56" s="72" t="s">
        <v>51</v>
      </c>
      <c r="C56" s="19">
        <v>30</v>
      </c>
      <c r="D56" s="20"/>
      <c r="E56" s="20"/>
      <c r="F56" s="20"/>
      <c r="G56" s="19">
        <f t="shared" si="1"/>
        <v>0</v>
      </c>
      <c r="H56" s="19">
        <v>48</v>
      </c>
      <c r="I56" s="20"/>
      <c r="J56" s="19">
        <v>1.6</v>
      </c>
      <c r="K56" s="20"/>
      <c r="L56" s="20"/>
      <c r="M56" s="20"/>
      <c r="N56" s="12"/>
      <c r="O56" s="12"/>
    </row>
    <row r="57" spans="2:15" s="12" customFormat="1" x14ac:dyDescent="0.25">
      <c r="B57" s="73" t="s">
        <v>52</v>
      </c>
      <c r="C57" s="9">
        <v>15.5</v>
      </c>
      <c r="D57" s="9">
        <v>6.6</v>
      </c>
      <c r="E57" s="9">
        <v>0</v>
      </c>
      <c r="F57" s="9">
        <v>0</v>
      </c>
      <c r="G57" s="9">
        <f t="shared" si="1"/>
        <v>6.6</v>
      </c>
      <c r="H57" s="9">
        <v>198.3</v>
      </c>
      <c r="I57" s="9">
        <v>0</v>
      </c>
      <c r="J57" s="9">
        <v>12.794</v>
      </c>
      <c r="K57" s="9">
        <v>0</v>
      </c>
      <c r="L57" s="9">
        <v>0</v>
      </c>
      <c r="M57" s="9">
        <v>0</v>
      </c>
    </row>
    <row r="58" spans="2:15" x14ac:dyDescent="0.25">
      <c r="B58" s="72" t="s">
        <v>53</v>
      </c>
      <c r="C58" s="19">
        <v>49</v>
      </c>
      <c r="D58" s="20"/>
      <c r="E58" s="20"/>
      <c r="F58" s="20"/>
      <c r="G58" s="19">
        <f t="shared" si="1"/>
        <v>0</v>
      </c>
      <c r="H58" s="19">
        <v>481</v>
      </c>
      <c r="I58" s="20"/>
      <c r="J58" s="19">
        <v>9.8160000000000007</v>
      </c>
      <c r="K58" s="20"/>
      <c r="L58" s="20"/>
      <c r="M58" s="20"/>
      <c r="N58" s="12"/>
      <c r="O58" s="2"/>
    </row>
    <row r="59" spans="2:15" x14ac:dyDescent="0.25">
      <c r="B59" s="69" t="s">
        <v>54</v>
      </c>
      <c r="C59" s="70">
        <v>55125</v>
      </c>
      <c r="D59" s="70">
        <v>28499.17</v>
      </c>
      <c r="E59" s="71">
        <v>13</v>
      </c>
      <c r="F59" s="71">
        <v>0</v>
      </c>
      <c r="G59" s="120">
        <f>SUM(G12:G58)</f>
        <v>28486.17</v>
      </c>
      <c r="H59" s="70">
        <v>636798.63</v>
      </c>
      <c r="I59" s="71">
        <v>185.2</v>
      </c>
      <c r="J59" s="71">
        <v>0</v>
      </c>
      <c r="K59" s="71">
        <v>0</v>
      </c>
      <c r="L59" s="71">
        <v>0</v>
      </c>
      <c r="M59" s="71">
        <v>787.9</v>
      </c>
      <c r="N59" s="2"/>
      <c r="O59" s="2"/>
    </row>
    <row r="60" spans="2:15" s="17" customFormat="1" x14ac:dyDescent="0.25">
      <c r="B60" s="14"/>
      <c r="C60" s="15"/>
      <c r="D60" s="15"/>
      <c r="E60" s="15"/>
      <c r="F60" s="15"/>
      <c r="G60" s="15"/>
      <c r="H60" s="15"/>
      <c r="I60" s="15"/>
      <c r="J60" s="16"/>
      <c r="K60" s="16"/>
      <c r="L60" s="16"/>
      <c r="M60" s="15"/>
    </row>
    <row r="61" spans="2:15" ht="15.7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"/>
      <c r="O61" s="2"/>
    </row>
    <row r="62" spans="2:15" ht="15" customHeight="1" x14ac:dyDescent="0.25">
      <c r="B62" s="145" t="s">
        <v>73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7"/>
      <c r="N62" s="2"/>
      <c r="O62" s="2"/>
    </row>
    <row r="63" spans="2:15" ht="45" x14ac:dyDescent="0.25">
      <c r="B63" s="68" t="s">
        <v>3</v>
      </c>
      <c r="C63" s="65" t="s">
        <v>61</v>
      </c>
      <c r="D63" s="65" t="s">
        <v>172</v>
      </c>
      <c r="E63" s="65" t="s">
        <v>62</v>
      </c>
      <c r="F63" s="65" t="s">
        <v>63</v>
      </c>
      <c r="G63" s="68" t="s">
        <v>72</v>
      </c>
      <c r="H63" s="65" t="s">
        <v>65</v>
      </c>
      <c r="I63" s="65" t="s">
        <v>66</v>
      </c>
      <c r="J63" s="65" t="s">
        <v>67</v>
      </c>
      <c r="K63" s="65" t="s">
        <v>68</v>
      </c>
      <c r="L63" s="65" t="s">
        <v>69</v>
      </c>
      <c r="M63" s="65" t="s">
        <v>70</v>
      </c>
      <c r="N63" s="2"/>
      <c r="O63" s="2"/>
    </row>
    <row r="64" spans="2:15" x14ac:dyDescent="0.25">
      <c r="B64" s="72" t="s">
        <v>55</v>
      </c>
      <c r="C64" s="19">
        <v>1.5</v>
      </c>
      <c r="D64" s="20"/>
      <c r="E64" s="20"/>
      <c r="F64" s="20"/>
      <c r="G64" s="20">
        <f>D64-E64-F64</f>
        <v>0</v>
      </c>
      <c r="H64" s="19">
        <v>1.73</v>
      </c>
      <c r="I64" s="20"/>
      <c r="J64" s="19">
        <v>1.153</v>
      </c>
      <c r="K64" s="20"/>
      <c r="L64" s="20"/>
      <c r="M64" s="20"/>
      <c r="N64" s="2"/>
      <c r="O64" s="2"/>
    </row>
    <row r="65" spans="2:15" ht="22.5" x14ac:dyDescent="0.25">
      <c r="B65" s="73" t="s">
        <v>10</v>
      </c>
      <c r="C65" s="11">
        <v>9340</v>
      </c>
      <c r="D65" s="10"/>
      <c r="E65" s="10"/>
      <c r="F65" s="10"/>
      <c r="G65" s="20">
        <f t="shared" ref="G65:G77" si="2">D65-E65-F65</f>
        <v>0</v>
      </c>
      <c r="H65" s="11">
        <v>110475</v>
      </c>
      <c r="I65" s="10"/>
      <c r="J65" s="9">
        <v>11.827999999999999</v>
      </c>
      <c r="K65" s="10"/>
      <c r="L65" s="10"/>
      <c r="M65" s="10"/>
      <c r="N65" s="2"/>
      <c r="O65" s="2"/>
    </row>
    <row r="66" spans="2:15" x14ac:dyDescent="0.25">
      <c r="B66" s="72" t="s">
        <v>11</v>
      </c>
      <c r="C66" s="21">
        <v>1000</v>
      </c>
      <c r="D66" s="20"/>
      <c r="E66" s="20"/>
      <c r="F66" s="20"/>
      <c r="G66" s="20">
        <f t="shared" si="2"/>
        <v>0</v>
      </c>
      <c r="H66" s="19">
        <v>750</v>
      </c>
      <c r="I66" s="20"/>
      <c r="J66" s="19">
        <v>0.75</v>
      </c>
      <c r="K66" s="20"/>
      <c r="L66" s="20"/>
      <c r="M66" s="20"/>
      <c r="N66" s="12"/>
      <c r="O66" s="2"/>
    </row>
    <row r="67" spans="2:15" x14ac:dyDescent="0.25">
      <c r="B67" s="73" t="s">
        <v>14</v>
      </c>
      <c r="C67" s="11">
        <v>3394</v>
      </c>
      <c r="D67" s="9">
        <v>195</v>
      </c>
      <c r="E67" s="9">
        <v>0</v>
      </c>
      <c r="F67" s="9">
        <v>0</v>
      </c>
      <c r="G67" s="20">
        <f t="shared" si="2"/>
        <v>195</v>
      </c>
      <c r="H67" s="11">
        <v>3741.1</v>
      </c>
      <c r="I67" s="9">
        <v>0</v>
      </c>
      <c r="J67" s="9">
        <v>1.1020000000000001</v>
      </c>
      <c r="K67" s="9">
        <v>0</v>
      </c>
      <c r="L67" s="9">
        <v>0</v>
      </c>
      <c r="M67" s="9">
        <v>0</v>
      </c>
      <c r="N67" s="2"/>
      <c r="O67" s="2"/>
    </row>
    <row r="68" spans="2:15" ht="22.5" x14ac:dyDescent="0.25">
      <c r="B68" s="72" t="s">
        <v>56</v>
      </c>
      <c r="C68" s="19">
        <v>352</v>
      </c>
      <c r="D68" s="20"/>
      <c r="E68" s="20"/>
      <c r="F68" s="20"/>
      <c r="G68" s="20">
        <f t="shared" si="2"/>
        <v>0</v>
      </c>
      <c r="H68" s="19">
        <v>137.69999999999999</v>
      </c>
      <c r="I68" s="20"/>
      <c r="J68" s="19">
        <v>0.39100000000000001</v>
      </c>
      <c r="K68" s="20"/>
      <c r="L68" s="20"/>
      <c r="M68" s="20"/>
      <c r="N68" s="12"/>
      <c r="O68" s="12"/>
    </row>
    <row r="69" spans="2:15" x14ac:dyDescent="0.25">
      <c r="B69" s="73" t="s">
        <v>17</v>
      </c>
      <c r="C69" s="11">
        <v>8500</v>
      </c>
      <c r="D69" s="10"/>
      <c r="E69" s="10"/>
      <c r="F69" s="10"/>
      <c r="G69" s="20">
        <f t="shared" si="2"/>
        <v>0</v>
      </c>
      <c r="H69" s="11">
        <v>7225</v>
      </c>
      <c r="I69" s="10"/>
      <c r="J69" s="9">
        <v>0.85</v>
      </c>
      <c r="K69" s="10"/>
      <c r="L69" s="10"/>
      <c r="M69" s="10"/>
      <c r="N69" s="2"/>
      <c r="O69" s="2"/>
    </row>
    <row r="70" spans="2:15" x14ac:dyDescent="0.25">
      <c r="B70" s="72" t="s">
        <v>32</v>
      </c>
      <c r="C70" s="21">
        <v>125699</v>
      </c>
      <c r="D70" s="19">
        <v>827</v>
      </c>
      <c r="E70" s="19">
        <v>0</v>
      </c>
      <c r="F70" s="19">
        <v>0</v>
      </c>
      <c r="G70" s="20">
        <f t="shared" si="2"/>
        <v>827</v>
      </c>
      <c r="H70" s="21">
        <v>75547.37</v>
      </c>
      <c r="I70" s="19">
        <v>0</v>
      </c>
      <c r="J70" s="19">
        <v>0.60099999999999998</v>
      </c>
      <c r="K70" s="19">
        <v>0</v>
      </c>
      <c r="L70" s="19">
        <v>0</v>
      </c>
      <c r="M70" s="19">
        <v>0</v>
      </c>
      <c r="N70" s="2"/>
      <c r="O70" s="2"/>
    </row>
    <row r="71" spans="2:15" x14ac:dyDescent="0.25">
      <c r="B71" s="73" t="s">
        <v>36</v>
      </c>
      <c r="C71" s="11">
        <v>2205</v>
      </c>
      <c r="D71" s="10"/>
      <c r="E71" s="10"/>
      <c r="F71" s="10"/>
      <c r="G71" s="20">
        <f t="shared" si="2"/>
        <v>0</v>
      </c>
      <c r="H71" s="11">
        <v>36725</v>
      </c>
      <c r="I71" s="10"/>
      <c r="J71" s="9">
        <v>16.655000000000001</v>
      </c>
      <c r="K71" s="10"/>
      <c r="L71" s="10"/>
      <c r="M71" s="10"/>
      <c r="N71" s="2"/>
      <c r="O71" s="2"/>
    </row>
    <row r="72" spans="2:15" x14ac:dyDescent="0.25">
      <c r="B72" s="72" t="s">
        <v>37</v>
      </c>
      <c r="C72" s="21">
        <v>222918.5</v>
      </c>
      <c r="D72" s="21">
        <v>7291</v>
      </c>
      <c r="E72" s="19">
        <v>0</v>
      </c>
      <c r="F72" s="19">
        <v>0</v>
      </c>
      <c r="G72" s="20">
        <f t="shared" si="2"/>
        <v>7291</v>
      </c>
      <c r="H72" s="21">
        <v>187048.46</v>
      </c>
      <c r="I72" s="19">
        <v>0</v>
      </c>
      <c r="J72" s="19">
        <v>0.83899999999999997</v>
      </c>
      <c r="K72" s="19">
        <v>0</v>
      </c>
      <c r="L72" s="19">
        <v>0</v>
      </c>
      <c r="M72" s="19">
        <v>0</v>
      </c>
      <c r="N72" s="2"/>
      <c r="O72" s="2"/>
    </row>
    <row r="73" spans="2:15" x14ac:dyDescent="0.25">
      <c r="B73" s="73" t="s">
        <v>57</v>
      </c>
      <c r="C73" s="9">
        <v>60</v>
      </c>
      <c r="D73" s="10"/>
      <c r="E73" s="10"/>
      <c r="F73" s="10"/>
      <c r="G73" s="20">
        <f t="shared" si="2"/>
        <v>0</v>
      </c>
      <c r="H73" s="9">
        <v>960</v>
      </c>
      <c r="I73" s="10"/>
      <c r="J73" s="9">
        <v>16</v>
      </c>
      <c r="K73" s="10"/>
      <c r="L73" s="10"/>
      <c r="M73" s="10"/>
      <c r="N73" s="12"/>
      <c r="O73" s="2"/>
    </row>
    <row r="74" spans="2:15" ht="22.5" x14ac:dyDescent="0.25">
      <c r="B74" s="72" t="s">
        <v>45</v>
      </c>
      <c r="C74" s="21">
        <v>1246</v>
      </c>
      <c r="D74" s="20"/>
      <c r="E74" s="20"/>
      <c r="F74" s="20"/>
      <c r="G74" s="20">
        <f t="shared" si="2"/>
        <v>0</v>
      </c>
      <c r="H74" s="21">
        <v>20570.2</v>
      </c>
      <c r="I74" s="20"/>
      <c r="J74" s="19">
        <v>16.509</v>
      </c>
      <c r="K74" s="20"/>
      <c r="L74" s="20"/>
      <c r="M74" s="20"/>
      <c r="N74" s="2"/>
      <c r="O74" s="2"/>
    </row>
    <row r="75" spans="2:15" x14ac:dyDescent="0.25">
      <c r="B75" s="73" t="s">
        <v>46</v>
      </c>
      <c r="C75" s="11">
        <v>17432</v>
      </c>
      <c r="D75" s="9">
        <v>92</v>
      </c>
      <c r="E75" s="9">
        <v>0</v>
      </c>
      <c r="F75" s="9">
        <v>0</v>
      </c>
      <c r="G75" s="20">
        <f t="shared" si="2"/>
        <v>92</v>
      </c>
      <c r="H75" s="11">
        <v>22441.95</v>
      </c>
      <c r="I75" s="9">
        <v>0</v>
      </c>
      <c r="J75" s="9">
        <v>1.2869999999999999</v>
      </c>
      <c r="K75" s="9">
        <v>0</v>
      </c>
      <c r="L75" s="9">
        <v>0</v>
      </c>
      <c r="M75" s="9">
        <v>0</v>
      </c>
      <c r="N75" s="2"/>
      <c r="O75" s="2"/>
    </row>
    <row r="76" spans="2:15" x14ac:dyDescent="0.25">
      <c r="B76" s="72" t="s">
        <v>47</v>
      </c>
      <c r="C76" s="21">
        <v>32694</v>
      </c>
      <c r="D76" s="20"/>
      <c r="E76" s="20"/>
      <c r="F76" s="20"/>
      <c r="G76" s="20">
        <f t="shared" si="2"/>
        <v>0</v>
      </c>
      <c r="H76" s="21">
        <v>57339.199999999997</v>
      </c>
      <c r="I76" s="20"/>
      <c r="J76" s="19">
        <v>1.754</v>
      </c>
      <c r="K76" s="20"/>
      <c r="L76" s="20"/>
      <c r="M76" s="20"/>
      <c r="N76" s="2"/>
      <c r="O76" s="2"/>
    </row>
    <row r="77" spans="2:15" x14ac:dyDescent="0.25">
      <c r="B77" s="73" t="s">
        <v>51</v>
      </c>
      <c r="C77" s="11">
        <v>1000</v>
      </c>
      <c r="D77" s="10"/>
      <c r="E77" s="10"/>
      <c r="F77" s="10"/>
      <c r="G77" s="20">
        <f t="shared" si="2"/>
        <v>0</v>
      </c>
      <c r="H77" s="9">
        <v>900</v>
      </c>
      <c r="I77" s="10"/>
      <c r="J77" s="9">
        <v>0.9</v>
      </c>
      <c r="K77" s="10"/>
      <c r="L77" s="10"/>
      <c r="M77" s="10"/>
      <c r="N77" s="2"/>
      <c r="O77" s="2"/>
    </row>
    <row r="78" spans="2:15" x14ac:dyDescent="0.25">
      <c r="B78" s="69" t="s">
        <v>54</v>
      </c>
      <c r="C78" s="70">
        <v>425842</v>
      </c>
      <c r="D78" s="70">
        <v>8405</v>
      </c>
      <c r="E78" s="71">
        <v>0</v>
      </c>
      <c r="F78" s="71">
        <v>0</v>
      </c>
      <c r="G78" s="120">
        <f>SUM(G64:G77)</f>
        <v>8405</v>
      </c>
      <c r="H78" s="70">
        <v>523862.71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2"/>
      <c r="O78" s="2"/>
    </row>
    <row r="79" spans="2:15" x14ac:dyDescent="0.25">
      <c r="B79" s="148"/>
      <c r="C79" s="148"/>
      <c r="D79" s="148"/>
      <c r="E79" s="148"/>
      <c r="F79" s="148"/>
      <c r="G79" s="148"/>
      <c r="H79" s="148"/>
      <c r="I79" s="148"/>
      <c r="J79" s="1"/>
      <c r="K79" s="1"/>
      <c r="L79" s="1"/>
      <c r="M79" s="1"/>
      <c r="N79" s="2"/>
      <c r="O79" s="2"/>
    </row>
    <row r="80" spans="2:15" x14ac:dyDescent="0.25">
      <c r="B80" s="148" t="s">
        <v>88</v>
      </c>
      <c r="C80" s="148"/>
      <c r="D80" s="148"/>
      <c r="E80" s="148"/>
      <c r="F80" s="148"/>
      <c r="G80" s="148"/>
      <c r="H80" s="148"/>
      <c r="I80" s="148"/>
      <c r="J80" s="1"/>
      <c r="K80" s="1"/>
      <c r="L80" s="1"/>
      <c r="M80" s="1"/>
    </row>
    <row r="83" spans="9:9" x14ac:dyDescent="0.25">
      <c r="I83" s="76"/>
    </row>
  </sheetData>
  <mergeCells count="9">
    <mergeCell ref="B62:M62"/>
    <mergeCell ref="B79:I79"/>
    <mergeCell ref="B80:I80"/>
    <mergeCell ref="B2:M2"/>
    <mergeCell ref="B3:M3"/>
    <mergeCell ref="B4:M4"/>
    <mergeCell ref="B5:C5"/>
    <mergeCell ref="B9:M9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0"/>
  <sheetViews>
    <sheetView topLeftCell="C64" workbookViewId="0">
      <selection activeCell="Q11" sqref="Q11"/>
    </sheetView>
  </sheetViews>
  <sheetFormatPr baseColWidth="10" defaultRowHeight="15" x14ac:dyDescent="0.25"/>
  <cols>
    <col min="1" max="1" width="6" customWidth="1"/>
    <col min="2" max="2" width="13.42578125" customWidth="1"/>
  </cols>
  <sheetData>
    <row r="1" spans="1:15" x14ac:dyDescent="0.25">
      <c r="A1" s="2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2"/>
    </row>
    <row r="2" spans="1:15" ht="15.75" x14ac:dyDescent="0.25">
      <c r="A2" s="2"/>
      <c r="B2" s="149" t="s">
        <v>58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x14ac:dyDescent="0.25">
      <c r="A3" s="2"/>
      <c r="B3" s="161" t="s">
        <v>59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x14ac:dyDescent="0.25">
      <c r="A4" s="2"/>
      <c r="B4" s="162" t="s">
        <v>133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ht="15.75" thickBot="1" x14ac:dyDescent="0.3">
      <c r="A5" s="2"/>
      <c r="B5" s="163" t="s">
        <v>60</v>
      </c>
      <c r="C5" s="163"/>
      <c r="D5" s="74" t="s">
        <v>0</v>
      </c>
      <c r="E5" s="75">
        <v>2016</v>
      </c>
      <c r="F5" s="17"/>
      <c r="G5" s="28"/>
      <c r="H5" s="28"/>
      <c r="I5" s="28"/>
      <c r="J5" s="90"/>
      <c r="K5" s="12"/>
      <c r="L5" s="2"/>
      <c r="M5" s="23"/>
      <c r="N5" s="91"/>
      <c r="O5" s="122">
        <v>42491</v>
      </c>
    </row>
    <row r="6" spans="1:15" ht="45" x14ac:dyDescent="0.25">
      <c r="A6" s="2"/>
      <c r="B6" s="92" t="s">
        <v>90</v>
      </c>
      <c r="C6" s="93" t="s">
        <v>91</v>
      </c>
      <c r="D6" s="93" t="s">
        <v>92</v>
      </c>
      <c r="E6" s="93" t="s">
        <v>93</v>
      </c>
      <c r="F6" s="93" t="s">
        <v>94</v>
      </c>
      <c r="G6" s="93" t="s">
        <v>173</v>
      </c>
      <c r="H6" s="93" t="s">
        <v>4</v>
      </c>
      <c r="I6" s="94" t="s">
        <v>72</v>
      </c>
      <c r="J6" s="93" t="s">
        <v>95</v>
      </c>
      <c r="K6" s="93" t="s">
        <v>139</v>
      </c>
      <c r="L6" s="93" t="s">
        <v>174</v>
      </c>
      <c r="M6" s="93" t="s">
        <v>141</v>
      </c>
      <c r="N6" s="93" t="s">
        <v>5</v>
      </c>
      <c r="O6" s="95" t="s">
        <v>6</v>
      </c>
    </row>
    <row r="7" spans="1:15" ht="15.75" thickBot="1" x14ac:dyDescent="0.3">
      <c r="A7" s="2"/>
      <c r="B7" s="106" t="s">
        <v>96</v>
      </c>
      <c r="C7" s="124">
        <f t="shared" ref="C7:O7" si="0">C44+C68</f>
        <v>368</v>
      </c>
      <c r="D7" s="125">
        <f t="shared" si="0"/>
        <v>1989.85</v>
      </c>
      <c r="E7" s="125">
        <f t="shared" si="0"/>
        <v>193928.07</v>
      </c>
      <c r="F7" s="125">
        <f t="shared" si="0"/>
        <v>196285.92</v>
      </c>
      <c r="G7" s="125">
        <f t="shared" si="0"/>
        <v>31845.54</v>
      </c>
      <c r="H7" s="124">
        <f t="shared" si="0"/>
        <v>0</v>
      </c>
      <c r="I7" s="124">
        <f t="shared" si="0"/>
        <v>162082.52999999997</v>
      </c>
      <c r="J7" s="125">
        <f t="shared" si="0"/>
        <v>3477796.45</v>
      </c>
      <c r="K7" s="125">
        <f t="shared" si="0"/>
        <v>678238.34000000008</v>
      </c>
      <c r="L7" s="124">
        <f t="shared" si="0"/>
        <v>0</v>
      </c>
      <c r="M7" s="124">
        <f t="shared" si="0"/>
        <v>0</v>
      </c>
      <c r="N7" s="124">
        <f t="shared" si="0"/>
        <v>0</v>
      </c>
      <c r="O7" s="126">
        <f t="shared" si="0"/>
        <v>372486.91000000003</v>
      </c>
    </row>
    <row r="8" spans="1:15" s="2" customFormat="1" x14ac:dyDescent="0.25">
      <c r="B8" s="81"/>
      <c r="C8" s="82"/>
      <c r="D8" s="83"/>
      <c r="E8" s="83"/>
      <c r="F8" s="83"/>
      <c r="G8" s="83"/>
      <c r="H8" s="82"/>
      <c r="I8" s="82"/>
      <c r="J8" s="83"/>
      <c r="K8" s="83"/>
      <c r="L8" s="82"/>
      <c r="M8" s="82"/>
      <c r="N8" s="82"/>
      <c r="O8" s="83"/>
    </row>
    <row r="9" spans="1:15" s="2" customFormat="1" x14ac:dyDescent="0.25">
      <c r="B9" s="81"/>
      <c r="C9" s="82"/>
      <c r="D9" s="83"/>
      <c r="E9" s="83"/>
      <c r="F9" s="83"/>
      <c r="G9" s="83"/>
      <c r="H9" s="82"/>
      <c r="I9" s="82"/>
      <c r="J9" s="83"/>
      <c r="K9" s="83"/>
      <c r="L9" s="82"/>
      <c r="M9" s="82"/>
      <c r="N9" s="82"/>
      <c r="O9" s="83"/>
    </row>
    <row r="10" spans="1:15" s="2" customFormat="1" ht="15.75" thickBot="1" x14ac:dyDescent="0.3">
      <c r="B10" s="157" t="s">
        <v>126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84"/>
    </row>
    <row r="11" spans="1:15" s="2" customFormat="1" ht="45" x14ac:dyDescent="0.25">
      <c r="B11" s="68" t="s">
        <v>3</v>
      </c>
      <c r="C11" s="68" t="s">
        <v>91</v>
      </c>
      <c r="D11" s="68" t="s">
        <v>92</v>
      </c>
      <c r="E11" s="68" t="s">
        <v>93</v>
      </c>
      <c r="F11" s="68" t="s">
        <v>94</v>
      </c>
      <c r="G11" s="93" t="s">
        <v>173</v>
      </c>
      <c r="H11" s="68" t="s">
        <v>4</v>
      </c>
      <c r="I11" s="65" t="s">
        <v>72</v>
      </c>
      <c r="J11" s="68" t="s">
        <v>132</v>
      </c>
      <c r="K11" s="93" t="s">
        <v>139</v>
      </c>
      <c r="L11" s="93" t="s">
        <v>174</v>
      </c>
      <c r="M11" s="93" t="s">
        <v>141</v>
      </c>
      <c r="N11" s="68" t="s">
        <v>5</v>
      </c>
      <c r="O11" s="68" t="s">
        <v>6</v>
      </c>
    </row>
    <row r="12" spans="1:15" s="2" customFormat="1" ht="22.5" x14ac:dyDescent="0.25">
      <c r="B12" s="85" t="s">
        <v>127</v>
      </c>
      <c r="C12" s="77"/>
      <c r="D12" s="77"/>
      <c r="E12" s="79"/>
      <c r="F12" s="79"/>
      <c r="G12" s="79"/>
      <c r="H12" s="77">
        <v>0</v>
      </c>
      <c r="I12" s="77"/>
      <c r="J12" s="79"/>
      <c r="K12" s="79"/>
      <c r="L12" s="77"/>
      <c r="M12" s="77"/>
      <c r="N12" s="77"/>
      <c r="O12" s="79"/>
    </row>
    <row r="13" spans="1:15" s="2" customFormat="1" ht="22.5" x14ac:dyDescent="0.25">
      <c r="B13" s="86" t="s">
        <v>128</v>
      </c>
      <c r="C13" s="80"/>
      <c r="D13" s="78"/>
      <c r="E13" s="80"/>
      <c r="F13" s="80"/>
      <c r="G13" s="80"/>
      <c r="H13" s="78">
        <v>0</v>
      </c>
      <c r="I13" s="78"/>
      <c r="J13" s="80"/>
      <c r="K13" s="80"/>
      <c r="L13" s="78"/>
      <c r="M13" s="78"/>
      <c r="N13" s="78"/>
      <c r="O13" s="80"/>
    </row>
    <row r="14" spans="1:15" s="2" customFormat="1" ht="22.5" x14ac:dyDescent="0.25">
      <c r="B14" s="85" t="s">
        <v>129</v>
      </c>
      <c r="C14" s="77"/>
      <c r="D14" s="77"/>
      <c r="E14" s="79"/>
      <c r="F14" s="79"/>
      <c r="G14" s="79"/>
      <c r="H14" s="77">
        <v>0</v>
      </c>
      <c r="I14" s="77"/>
      <c r="J14" s="79"/>
      <c r="K14" s="79"/>
      <c r="L14" s="77"/>
      <c r="M14" s="77"/>
      <c r="N14" s="79"/>
      <c r="O14" s="79"/>
    </row>
    <row r="15" spans="1:15" s="2" customFormat="1" ht="22.5" x14ac:dyDescent="0.25">
      <c r="B15" s="86" t="s">
        <v>130</v>
      </c>
      <c r="C15" s="80"/>
      <c r="D15" s="78"/>
      <c r="E15" s="80"/>
      <c r="F15" s="80"/>
      <c r="G15" s="80"/>
      <c r="H15" s="78">
        <v>0</v>
      </c>
      <c r="I15" s="78"/>
      <c r="J15" s="80"/>
      <c r="K15" s="80"/>
      <c r="L15" s="78"/>
      <c r="M15" s="78"/>
      <c r="N15" s="78"/>
      <c r="O15" s="80"/>
    </row>
    <row r="16" spans="1:15" s="2" customFormat="1" x14ac:dyDescent="0.25">
      <c r="B16" s="69" t="s">
        <v>54</v>
      </c>
      <c r="C16" s="87">
        <f>SUM(C12:C15)</f>
        <v>0</v>
      </c>
      <c r="D16" s="87">
        <f t="shared" ref="D16:K16" si="1">SUM(D12:D15)</f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v>0</v>
      </c>
      <c r="M16" s="87">
        <v>0</v>
      </c>
      <c r="N16" s="87">
        <v>0</v>
      </c>
      <c r="O16" s="87">
        <f t="shared" ref="O16" si="2">SUM(O12:O15)</f>
        <v>0</v>
      </c>
    </row>
    <row r="17" spans="1:15" s="2" customFormat="1" x14ac:dyDescent="0.25">
      <c r="B17" s="159" t="s">
        <v>131</v>
      </c>
      <c r="C17" s="159"/>
      <c r="D17" s="159"/>
      <c r="E17" s="159"/>
      <c r="F17" s="159"/>
      <c r="G17" s="159"/>
      <c r="H17" s="159"/>
      <c r="I17" s="159"/>
      <c r="J17" s="159"/>
      <c r="K17" s="159"/>
      <c r="L17" s="88"/>
      <c r="M17" s="88"/>
      <c r="N17" s="88"/>
      <c r="O17" s="88"/>
    </row>
    <row r="18" spans="1:15" s="2" customFormat="1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8"/>
      <c r="M18" s="88"/>
      <c r="N18" s="88"/>
      <c r="O18" s="88"/>
    </row>
    <row r="19" spans="1:15" s="2" customFormat="1" x14ac:dyDescent="0.25">
      <c r="B19" s="81"/>
      <c r="C19" s="82"/>
      <c r="D19" s="83"/>
      <c r="E19" s="83"/>
      <c r="F19" s="83"/>
      <c r="G19" s="83"/>
      <c r="H19" s="82"/>
      <c r="I19" s="82"/>
      <c r="J19" s="83"/>
      <c r="K19" s="83"/>
      <c r="L19" s="82"/>
      <c r="M19" s="82"/>
      <c r="N19" s="82"/>
      <c r="O19" s="83"/>
    </row>
    <row r="20" spans="1:15" x14ac:dyDescent="0.25">
      <c r="A20" s="2"/>
      <c r="B20" s="157" t="s">
        <v>134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96"/>
    </row>
    <row r="21" spans="1:15" ht="15.75" thickBot="1" x14ac:dyDescent="0.3">
      <c r="A21" s="2"/>
      <c r="B21" s="97" t="s">
        <v>0</v>
      </c>
      <c r="C21" s="7">
        <v>2016</v>
      </c>
      <c r="D21" s="28"/>
      <c r="E21" s="28"/>
      <c r="F21" s="28"/>
      <c r="G21" s="28"/>
      <c r="H21" s="28"/>
      <c r="I21" s="28"/>
      <c r="J21" s="28"/>
      <c r="K21" s="28"/>
      <c r="L21" s="28"/>
      <c r="M21" s="18"/>
      <c r="N21" s="18"/>
      <c r="O21" s="98"/>
    </row>
    <row r="22" spans="1:15" ht="45" x14ac:dyDescent="0.25">
      <c r="A22" s="2"/>
      <c r="B22" s="68" t="s">
        <v>3</v>
      </c>
      <c r="C22" s="68" t="s">
        <v>91</v>
      </c>
      <c r="D22" s="68" t="s">
        <v>92</v>
      </c>
      <c r="E22" s="68" t="s">
        <v>93</v>
      </c>
      <c r="F22" s="68" t="s">
        <v>94</v>
      </c>
      <c r="G22" s="93" t="s">
        <v>173</v>
      </c>
      <c r="H22" s="68" t="s">
        <v>4</v>
      </c>
      <c r="I22" s="65" t="s">
        <v>72</v>
      </c>
      <c r="J22" s="68" t="s">
        <v>95</v>
      </c>
      <c r="K22" s="93" t="s">
        <v>139</v>
      </c>
      <c r="L22" s="93" t="s">
        <v>174</v>
      </c>
      <c r="M22" s="93" t="s">
        <v>141</v>
      </c>
      <c r="N22" s="68" t="s">
        <v>5</v>
      </c>
      <c r="O22" s="68" t="s">
        <v>6</v>
      </c>
    </row>
    <row r="23" spans="1:15" x14ac:dyDescent="0.25">
      <c r="A23" s="2"/>
      <c r="B23" s="85" t="s">
        <v>97</v>
      </c>
      <c r="C23" s="77">
        <v>0</v>
      </c>
      <c r="D23" s="77">
        <v>0</v>
      </c>
      <c r="E23" s="77">
        <v>16</v>
      </c>
      <c r="F23" s="77">
        <v>16</v>
      </c>
      <c r="G23" s="77">
        <v>0</v>
      </c>
      <c r="H23" s="77">
        <v>0</v>
      </c>
      <c r="I23" s="77">
        <f>E23-G23-H23</f>
        <v>16</v>
      </c>
      <c r="J23" s="77">
        <v>143.5</v>
      </c>
      <c r="K23" s="77">
        <v>0</v>
      </c>
      <c r="L23" s="77">
        <v>8.9689999999999994</v>
      </c>
      <c r="M23" s="77">
        <v>0</v>
      </c>
      <c r="N23" s="77">
        <v>0</v>
      </c>
      <c r="O23" s="77">
        <v>0</v>
      </c>
    </row>
    <row r="24" spans="1:15" x14ac:dyDescent="0.25">
      <c r="A24" s="2"/>
      <c r="B24" s="86" t="s">
        <v>98</v>
      </c>
      <c r="C24" s="78">
        <v>0</v>
      </c>
      <c r="D24" s="78">
        <v>0</v>
      </c>
      <c r="E24" s="78">
        <v>33</v>
      </c>
      <c r="F24" s="78">
        <v>33</v>
      </c>
      <c r="G24" s="78">
        <v>0</v>
      </c>
      <c r="H24" s="78">
        <v>0</v>
      </c>
      <c r="I24" s="9">
        <f t="shared" ref="I24:I43" si="3">E24-G24-H24</f>
        <v>33</v>
      </c>
      <c r="J24" s="78">
        <v>160.4</v>
      </c>
      <c r="K24" s="78">
        <v>0</v>
      </c>
      <c r="L24" s="78">
        <v>4.8609999999999998</v>
      </c>
      <c r="M24" s="78">
        <v>0</v>
      </c>
      <c r="N24" s="78">
        <v>0</v>
      </c>
      <c r="O24" s="78">
        <v>0</v>
      </c>
    </row>
    <row r="25" spans="1:15" x14ac:dyDescent="0.25">
      <c r="A25" s="2"/>
      <c r="B25" s="85" t="s">
        <v>99</v>
      </c>
      <c r="C25" s="77">
        <v>0</v>
      </c>
      <c r="D25" s="77">
        <v>0</v>
      </c>
      <c r="E25" s="77">
        <v>80</v>
      </c>
      <c r="F25" s="77">
        <v>80</v>
      </c>
      <c r="G25" s="77">
        <v>0</v>
      </c>
      <c r="H25" s="77">
        <v>0</v>
      </c>
      <c r="I25" s="77">
        <f t="shared" si="3"/>
        <v>80</v>
      </c>
      <c r="J25" s="77">
        <v>320</v>
      </c>
      <c r="K25" s="77">
        <v>0</v>
      </c>
      <c r="L25" s="77">
        <v>4</v>
      </c>
      <c r="M25" s="77">
        <v>0</v>
      </c>
      <c r="N25" s="77">
        <v>0</v>
      </c>
      <c r="O25" s="77">
        <v>0</v>
      </c>
    </row>
    <row r="26" spans="1:15" x14ac:dyDescent="0.25">
      <c r="A26" s="2"/>
      <c r="B26" s="86" t="s">
        <v>100</v>
      </c>
      <c r="C26" s="78">
        <v>0</v>
      </c>
      <c r="D26" s="78">
        <v>0</v>
      </c>
      <c r="E26" s="78">
        <v>9</v>
      </c>
      <c r="F26" s="78">
        <v>9</v>
      </c>
      <c r="G26" s="78">
        <v>0</v>
      </c>
      <c r="H26" s="78">
        <v>0</v>
      </c>
      <c r="I26" s="9">
        <f t="shared" si="3"/>
        <v>9</v>
      </c>
      <c r="J26" s="78">
        <v>60.3</v>
      </c>
      <c r="K26" s="78">
        <v>0</v>
      </c>
      <c r="L26" s="78">
        <v>6.7</v>
      </c>
      <c r="M26" s="78">
        <v>0</v>
      </c>
      <c r="N26" s="78">
        <v>0</v>
      </c>
      <c r="O26" s="78">
        <v>0</v>
      </c>
    </row>
    <row r="27" spans="1:15" x14ac:dyDescent="0.25">
      <c r="A27" s="2"/>
      <c r="B27" s="85" t="s">
        <v>101</v>
      </c>
      <c r="C27" s="77">
        <v>0</v>
      </c>
      <c r="D27" s="77">
        <v>0</v>
      </c>
      <c r="E27" s="77">
        <v>4</v>
      </c>
      <c r="F27" s="77">
        <v>4</v>
      </c>
      <c r="G27" s="77">
        <v>4</v>
      </c>
      <c r="H27" s="77">
        <v>0</v>
      </c>
      <c r="I27" s="77">
        <f t="shared" si="3"/>
        <v>0</v>
      </c>
      <c r="J27" s="77">
        <v>60</v>
      </c>
      <c r="K27" s="77">
        <v>30.8</v>
      </c>
      <c r="L27" s="77">
        <v>13.5</v>
      </c>
      <c r="M27" s="77">
        <v>7.7</v>
      </c>
      <c r="N27" s="79">
        <v>8215.0499999999993</v>
      </c>
      <c r="O27" s="77">
        <v>253.02</v>
      </c>
    </row>
    <row r="28" spans="1:15" x14ac:dyDescent="0.25">
      <c r="A28" s="2"/>
      <c r="B28" s="86" t="s">
        <v>102</v>
      </c>
      <c r="C28" s="78">
        <v>0</v>
      </c>
      <c r="D28" s="78">
        <v>0</v>
      </c>
      <c r="E28" s="78">
        <v>10</v>
      </c>
      <c r="F28" s="78">
        <v>10</v>
      </c>
      <c r="G28" s="78">
        <v>0</v>
      </c>
      <c r="H28" s="78">
        <v>0</v>
      </c>
      <c r="I28" s="9">
        <f t="shared" si="3"/>
        <v>10</v>
      </c>
      <c r="J28" s="78">
        <v>38</v>
      </c>
      <c r="K28" s="78">
        <v>0</v>
      </c>
      <c r="L28" s="78">
        <v>3.8</v>
      </c>
      <c r="M28" s="78">
        <v>0</v>
      </c>
      <c r="N28" s="78">
        <v>0</v>
      </c>
      <c r="O28" s="78">
        <v>0</v>
      </c>
    </row>
    <row r="29" spans="1:15" x14ac:dyDescent="0.25">
      <c r="A29" s="2"/>
      <c r="B29" s="85" t="s">
        <v>103</v>
      </c>
      <c r="C29" s="77">
        <v>0</v>
      </c>
      <c r="D29" s="77">
        <v>350</v>
      </c>
      <c r="E29" s="79">
        <v>1280</v>
      </c>
      <c r="F29" s="79">
        <v>1630</v>
      </c>
      <c r="G29" s="77">
        <v>33</v>
      </c>
      <c r="H29" s="77">
        <v>0</v>
      </c>
      <c r="I29" s="77">
        <f t="shared" si="3"/>
        <v>1247</v>
      </c>
      <c r="J29" s="79">
        <v>36806.800000000003</v>
      </c>
      <c r="K29" s="77">
        <v>644.16</v>
      </c>
      <c r="L29" s="77">
        <v>28.754999999999999</v>
      </c>
      <c r="M29" s="77">
        <v>19.52</v>
      </c>
      <c r="N29" s="79">
        <v>2065.21</v>
      </c>
      <c r="O29" s="79">
        <v>1330.33</v>
      </c>
    </row>
    <row r="30" spans="1:15" x14ac:dyDescent="0.25">
      <c r="A30" s="2"/>
      <c r="B30" s="86" t="s">
        <v>104</v>
      </c>
      <c r="C30" s="78">
        <v>0</v>
      </c>
      <c r="D30" s="78">
        <v>0</v>
      </c>
      <c r="E30" s="78">
        <v>238</v>
      </c>
      <c r="F30" s="78">
        <v>238</v>
      </c>
      <c r="G30" s="78">
        <v>63.71</v>
      </c>
      <c r="H30" s="78">
        <v>0</v>
      </c>
      <c r="I30" s="9">
        <f t="shared" si="3"/>
        <v>174.29</v>
      </c>
      <c r="J30" s="78">
        <v>994.35</v>
      </c>
      <c r="K30" s="78">
        <v>184.12</v>
      </c>
      <c r="L30" s="78">
        <v>4.1779999999999999</v>
      </c>
      <c r="M30" s="78">
        <v>2.89</v>
      </c>
      <c r="N30" s="80">
        <v>27820.01</v>
      </c>
      <c r="O30" s="80">
        <v>5122.22</v>
      </c>
    </row>
    <row r="31" spans="1:15" x14ac:dyDescent="0.25">
      <c r="A31" s="2"/>
      <c r="B31" s="85" t="s">
        <v>105</v>
      </c>
      <c r="C31" s="77">
        <v>0</v>
      </c>
      <c r="D31" s="77">
        <v>0</v>
      </c>
      <c r="E31" s="77">
        <v>150</v>
      </c>
      <c r="F31" s="77">
        <v>150</v>
      </c>
      <c r="G31" s="77">
        <v>0</v>
      </c>
      <c r="H31" s="77">
        <v>0</v>
      </c>
      <c r="I31" s="77">
        <f t="shared" si="3"/>
        <v>150</v>
      </c>
      <c r="J31" s="79">
        <v>2085</v>
      </c>
      <c r="K31" s="77">
        <v>0</v>
      </c>
      <c r="L31" s="77">
        <v>13.9</v>
      </c>
      <c r="M31" s="77">
        <v>0</v>
      </c>
      <c r="N31" s="77">
        <v>0</v>
      </c>
      <c r="O31" s="77">
        <v>0</v>
      </c>
    </row>
    <row r="32" spans="1:15" x14ac:dyDescent="0.25">
      <c r="A32" s="2"/>
      <c r="B32" s="86" t="s">
        <v>106</v>
      </c>
      <c r="C32" s="78">
        <v>0</v>
      </c>
      <c r="D32" s="78">
        <v>1</v>
      </c>
      <c r="E32" s="78">
        <v>21</v>
      </c>
      <c r="F32" s="78">
        <v>22</v>
      </c>
      <c r="G32" s="78">
        <v>0</v>
      </c>
      <c r="H32" s="78">
        <v>0</v>
      </c>
      <c r="I32" s="9">
        <f t="shared" si="3"/>
        <v>21</v>
      </c>
      <c r="J32" s="78">
        <v>184.8</v>
      </c>
      <c r="K32" s="78">
        <v>0</v>
      </c>
      <c r="L32" s="78">
        <v>8.8000000000000007</v>
      </c>
      <c r="M32" s="78">
        <v>0</v>
      </c>
      <c r="N32" s="78">
        <v>0</v>
      </c>
      <c r="O32" s="78">
        <v>0</v>
      </c>
    </row>
    <row r="33" spans="1:15" x14ac:dyDescent="0.25">
      <c r="A33" s="2"/>
      <c r="B33" s="85" t="s">
        <v>107</v>
      </c>
      <c r="C33" s="77">
        <v>0</v>
      </c>
      <c r="D33" s="77">
        <v>0</v>
      </c>
      <c r="E33" s="77">
        <v>15</v>
      </c>
      <c r="F33" s="77">
        <v>15</v>
      </c>
      <c r="G33" s="77">
        <v>0</v>
      </c>
      <c r="H33" s="77">
        <v>0</v>
      </c>
      <c r="I33" s="77">
        <f t="shared" si="3"/>
        <v>15</v>
      </c>
      <c r="J33" s="77">
        <v>114.6</v>
      </c>
      <c r="K33" s="77">
        <v>0</v>
      </c>
      <c r="L33" s="77">
        <v>7.64</v>
      </c>
      <c r="M33" s="77">
        <v>0</v>
      </c>
      <c r="N33" s="77">
        <v>0</v>
      </c>
      <c r="O33" s="77">
        <v>0</v>
      </c>
    </row>
    <row r="34" spans="1:15" x14ac:dyDescent="0.25">
      <c r="A34" s="2"/>
      <c r="B34" s="86" t="s">
        <v>108</v>
      </c>
      <c r="C34" s="78">
        <v>23</v>
      </c>
      <c r="D34" s="78">
        <v>252</v>
      </c>
      <c r="E34" s="80">
        <v>6832.07</v>
      </c>
      <c r="F34" s="80">
        <v>7107.07</v>
      </c>
      <c r="G34" s="78">
        <v>390.5</v>
      </c>
      <c r="H34" s="78">
        <v>0</v>
      </c>
      <c r="I34" s="9">
        <f t="shared" si="3"/>
        <v>6441.57</v>
      </c>
      <c r="J34" s="80">
        <v>160015.04999999999</v>
      </c>
      <c r="K34" s="80">
        <v>7882.95</v>
      </c>
      <c r="L34" s="78">
        <v>23.372</v>
      </c>
      <c r="M34" s="78">
        <v>20.187000000000001</v>
      </c>
      <c r="N34" s="80">
        <v>1054.93</v>
      </c>
      <c r="O34" s="80">
        <v>8315.9500000000007</v>
      </c>
    </row>
    <row r="35" spans="1:15" x14ac:dyDescent="0.25">
      <c r="A35" s="2"/>
      <c r="B35" s="85" t="s">
        <v>109</v>
      </c>
      <c r="C35" s="77">
        <v>0</v>
      </c>
      <c r="D35" s="77">
        <v>7</v>
      </c>
      <c r="E35" s="77">
        <v>65</v>
      </c>
      <c r="F35" s="77">
        <v>72</v>
      </c>
      <c r="G35" s="77">
        <v>65</v>
      </c>
      <c r="H35" s="77">
        <v>0</v>
      </c>
      <c r="I35" s="77">
        <f t="shared" si="3"/>
        <v>0</v>
      </c>
      <c r="J35" s="79">
        <v>1653.05</v>
      </c>
      <c r="K35" s="77">
        <v>740.16</v>
      </c>
      <c r="L35" s="77">
        <v>25.431999999999999</v>
      </c>
      <c r="M35" s="77">
        <v>11.387</v>
      </c>
      <c r="N35" s="79">
        <v>2119.5300000000002</v>
      </c>
      <c r="O35" s="79">
        <v>1568.79</v>
      </c>
    </row>
    <row r="36" spans="1:15" x14ac:dyDescent="0.25">
      <c r="A36" s="2"/>
      <c r="B36" s="86" t="s">
        <v>110</v>
      </c>
      <c r="C36" s="78">
        <v>120</v>
      </c>
      <c r="D36" s="78">
        <v>188</v>
      </c>
      <c r="E36" s="78">
        <v>65</v>
      </c>
      <c r="F36" s="78">
        <v>373</v>
      </c>
      <c r="G36" s="78">
        <v>0</v>
      </c>
      <c r="H36" s="78">
        <v>0</v>
      </c>
      <c r="I36" s="9">
        <f t="shared" si="3"/>
        <v>65</v>
      </c>
      <c r="J36" s="78">
        <v>373</v>
      </c>
      <c r="K36" s="78">
        <v>0</v>
      </c>
      <c r="L36" s="78">
        <v>5.7380000000000004</v>
      </c>
      <c r="M36" s="78">
        <v>0</v>
      </c>
      <c r="N36" s="78">
        <v>0</v>
      </c>
      <c r="O36" s="78">
        <v>0</v>
      </c>
    </row>
    <row r="37" spans="1:15" x14ac:dyDescent="0.25">
      <c r="A37" s="2"/>
      <c r="B37" s="85" t="s">
        <v>111</v>
      </c>
      <c r="C37" s="77">
        <v>0</v>
      </c>
      <c r="D37" s="77">
        <v>20</v>
      </c>
      <c r="E37" s="77">
        <v>65</v>
      </c>
      <c r="F37" s="77">
        <v>85</v>
      </c>
      <c r="G37" s="77">
        <v>0</v>
      </c>
      <c r="H37" s="77">
        <v>0</v>
      </c>
      <c r="I37" s="77">
        <f t="shared" si="3"/>
        <v>65</v>
      </c>
      <c r="J37" s="77">
        <v>325</v>
      </c>
      <c r="K37" s="77">
        <v>0</v>
      </c>
      <c r="L37" s="77">
        <v>5</v>
      </c>
      <c r="M37" s="77">
        <v>0</v>
      </c>
      <c r="N37" s="77">
        <v>0</v>
      </c>
      <c r="O37" s="77">
        <v>0</v>
      </c>
    </row>
    <row r="38" spans="1:15" x14ac:dyDescent="0.25">
      <c r="A38" s="2"/>
      <c r="B38" s="86" t="s">
        <v>112</v>
      </c>
      <c r="C38" s="78">
        <v>0</v>
      </c>
      <c r="D38" s="78">
        <v>0</v>
      </c>
      <c r="E38" s="78">
        <v>65</v>
      </c>
      <c r="F38" s="78">
        <v>65</v>
      </c>
      <c r="G38" s="78">
        <v>65</v>
      </c>
      <c r="H38" s="78">
        <v>0</v>
      </c>
      <c r="I38" s="9">
        <f t="shared" si="3"/>
        <v>0</v>
      </c>
      <c r="J38" s="80">
        <v>5118.75</v>
      </c>
      <c r="K38" s="80">
        <v>4875</v>
      </c>
      <c r="L38" s="78">
        <v>80</v>
      </c>
      <c r="M38" s="78">
        <v>75</v>
      </c>
      <c r="N38" s="80">
        <v>4500</v>
      </c>
      <c r="O38" s="80">
        <v>21937.5</v>
      </c>
    </row>
    <row r="39" spans="1:15" ht="33.75" x14ac:dyDescent="0.25">
      <c r="A39" s="2"/>
      <c r="B39" s="85" t="s">
        <v>113</v>
      </c>
      <c r="C39" s="77">
        <v>0</v>
      </c>
      <c r="D39" s="77">
        <v>0</v>
      </c>
      <c r="E39" s="79">
        <v>29113</v>
      </c>
      <c r="F39" s="79">
        <v>29113</v>
      </c>
      <c r="G39" s="79">
        <v>7149</v>
      </c>
      <c r="H39" s="77">
        <v>0</v>
      </c>
      <c r="I39" s="77">
        <f t="shared" si="3"/>
        <v>21964</v>
      </c>
      <c r="J39" s="79">
        <v>678799.5</v>
      </c>
      <c r="K39" s="79">
        <v>168663.44</v>
      </c>
      <c r="L39" s="77">
        <v>22.981000000000002</v>
      </c>
      <c r="M39" s="77">
        <v>23.593</v>
      </c>
      <c r="N39" s="77">
        <v>664.1</v>
      </c>
      <c r="O39" s="79">
        <v>112009.59</v>
      </c>
    </row>
    <row r="40" spans="1:15" ht="22.5" x14ac:dyDescent="0.25">
      <c r="A40" s="2"/>
      <c r="B40" s="86" t="s">
        <v>114</v>
      </c>
      <c r="C40" s="78">
        <v>0</v>
      </c>
      <c r="D40" s="78">
        <v>10</v>
      </c>
      <c r="E40" s="78">
        <v>106</v>
      </c>
      <c r="F40" s="78">
        <v>116</v>
      </c>
      <c r="G40" s="78">
        <v>106</v>
      </c>
      <c r="H40" s="78">
        <v>0</v>
      </c>
      <c r="I40" s="9">
        <f t="shared" si="3"/>
        <v>0</v>
      </c>
      <c r="J40" s="80">
        <v>8779.2000000000007</v>
      </c>
      <c r="K40" s="80">
        <v>3825.18</v>
      </c>
      <c r="L40" s="78">
        <v>80.841999999999999</v>
      </c>
      <c r="M40" s="78">
        <v>36.087000000000003</v>
      </c>
      <c r="N40" s="78">
        <v>574.97</v>
      </c>
      <c r="O40" s="80">
        <v>2199.37</v>
      </c>
    </row>
    <row r="41" spans="1:15" x14ac:dyDescent="0.25">
      <c r="A41" s="2"/>
      <c r="B41" s="85" t="s">
        <v>115</v>
      </c>
      <c r="C41" s="77">
        <v>0</v>
      </c>
      <c r="D41" s="77">
        <v>0</v>
      </c>
      <c r="E41" s="77">
        <v>85</v>
      </c>
      <c r="F41" s="77">
        <v>85</v>
      </c>
      <c r="G41" s="77">
        <v>0</v>
      </c>
      <c r="H41" s="77">
        <v>0</v>
      </c>
      <c r="I41" s="77">
        <f t="shared" si="3"/>
        <v>85</v>
      </c>
      <c r="J41" s="79">
        <v>3825</v>
      </c>
      <c r="K41" s="77">
        <v>0</v>
      </c>
      <c r="L41" s="77">
        <v>45</v>
      </c>
      <c r="M41" s="77">
        <v>0</v>
      </c>
      <c r="N41" s="77">
        <v>0</v>
      </c>
      <c r="O41" s="77">
        <v>0</v>
      </c>
    </row>
    <row r="42" spans="1:15" x14ac:dyDescent="0.25">
      <c r="A42" s="2"/>
      <c r="B42" s="86" t="s">
        <v>116</v>
      </c>
      <c r="C42" s="78">
        <v>0</v>
      </c>
      <c r="D42" s="78">
        <v>8</v>
      </c>
      <c r="E42" s="78">
        <v>37</v>
      </c>
      <c r="F42" s="78">
        <v>45</v>
      </c>
      <c r="G42" s="78">
        <v>0</v>
      </c>
      <c r="H42" s="78">
        <v>0</v>
      </c>
      <c r="I42" s="9">
        <f t="shared" si="3"/>
        <v>37</v>
      </c>
      <c r="J42" s="78">
        <v>429</v>
      </c>
      <c r="K42" s="78">
        <v>0</v>
      </c>
      <c r="L42" s="78">
        <v>11.595000000000001</v>
      </c>
      <c r="M42" s="78">
        <v>0</v>
      </c>
      <c r="N42" s="78">
        <v>0</v>
      </c>
      <c r="O42" s="78">
        <v>0</v>
      </c>
    </row>
    <row r="43" spans="1:15" x14ac:dyDescent="0.25">
      <c r="A43" s="2"/>
      <c r="B43" s="85" t="s">
        <v>117</v>
      </c>
      <c r="C43" s="77">
        <v>0</v>
      </c>
      <c r="D43" s="77">
        <v>18</v>
      </c>
      <c r="E43" s="77">
        <v>82</v>
      </c>
      <c r="F43" s="77">
        <v>100</v>
      </c>
      <c r="G43" s="77">
        <v>0</v>
      </c>
      <c r="H43" s="77">
        <v>0</v>
      </c>
      <c r="I43" s="77">
        <f t="shared" si="3"/>
        <v>82</v>
      </c>
      <c r="J43" s="77">
        <v>610.5</v>
      </c>
      <c r="K43" s="77">
        <v>0</v>
      </c>
      <c r="L43" s="77">
        <v>7.4450000000000003</v>
      </c>
      <c r="M43" s="77">
        <v>0</v>
      </c>
      <c r="N43" s="77">
        <v>0</v>
      </c>
      <c r="O43" s="77">
        <v>0</v>
      </c>
    </row>
    <row r="44" spans="1:15" x14ac:dyDescent="0.25">
      <c r="A44" s="2"/>
      <c r="B44" s="69" t="s">
        <v>54</v>
      </c>
      <c r="C44" s="71">
        <v>143</v>
      </c>
      <c r="D44" s="71">
        <v>854</v>
      </c>
      <c r="E44" s="70">
        <v>38371.07</v>
      </c>
      <c r="F44" s="70">
        <v>39368.07</v>
      </c>
      <c r="G44" s="70">
        <v>7876.21</v>
      </c>
      <c r="H44" s="71">
        <v>0</v>
      </c>
      <c r="I44" s="120">
        <f>SUM(I23:I43)</f>
        <v>30494.86</v>
      </c>
      <c r="J44" s="70">
        <v>900895.8</v>
      </c>
      <c r="K44" s="70">
        <v>186845.81</v>
      </c>
      <c r="L44" s="71">
        <v>0</v>
      </c>
      <c r="M44" s="71">
        <v>0</v>
      </c>
      <c r="N44" s="71">
        <v>0</v>
      </c>
      <c r="O44" s="70">
        <v>152736.76999999999</v>
      </c>
    </row>
    <row r="45" spans="1:15" x14ac:dyDescent="0.25">
      <c r="A45" s="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"/>
    </row>
    <row r="46" spans="1:15" x14ac:dyDescent="0.25">
      <c r="A46" s="2"/>
      <c r="B46" s="157" t="s">
        <v>135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84"/>
    </row>
    <row r="47" spans="1:15" ht="15.75" thickBot="1" x14ac:dyDescent="0.3">
      <c r="A47" s="2"/>
      <c r="B47" s="97" t="s">
        <v>0</v>
      </c>
      <c r="C47" s="7">
        <v>2016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98"/>
    </row>
    <row r="48" spans="1:15" ht="45" x14ac:dyDescent="0.25">
      <c r="A48" s="2"/>
      <c r="B48" s="68" t="s">
        <v>3</v>
      </c>
      <c r="C48" s="68" t="s">
        <v>91</v>
      </c>
      <c r="D48" s="68" t="s">
        <v>92</v>
      </c>
      <c r="E48" s="68" t="s">
        <v>93</v>
      </c>
      <c r="F48" s="68" t="s">
        <v>94</v>
      </c>
      <c r="G48" s="93" t="s">
        <v>173</v>
      </c>
      <c r="H48" s="68" t="s">
        <v>4</v>
      </c>
      <c r="I48" s="65" t="s">
        <v>72</v>
      </c>
      <c r="J48" s="68" t="s">
        <v>95</v>
      </c>
      <c r="K48" s="93" t="s">
        <v>139</v>
      </c>
      <c r="L48" s="93" t="s">
        <v>174</v>
      </c>
      <c r="M48" s="93" t="s">
        <v>141</v>
      </c>
      <c r="N48" s="68" t="s">
        <v>5</v>
      </c>
      <c r="O48" s="68" t="s">
        <v>6</v>
      </c>
    </row>
    <row r="49" spans="1:15" x14ac:dyDescent="0.25">
      <c r="A49" s="2"/>
      <c r="B49" s="85" t="s">
        <v>97</v>
      </c>
      <c r="C49" s="77">
        <v>0</v>
      </c>
      <c r="D49" s="77">
        <v>0</v>
      </c>
      <c r="E49" s="77">
        <v>13</v>
      </c>
      <c r="F49" s="77">
        <v>13</v>
      </c>
      <c r="G49" s="77">
        <v>0</v>
      </c>
      <c r="H49" s="77">
        <v>0</v>
      </c>
      <c r="I49" s="77">
        <f>E49-G49-H49</f>
        <v>13</v>
      </c>
      <c r="J49" s="77">
        <v>40.299999999999997</v>
      </c>
      <c r="K49" s="77">
        <v>0</v>
      </c>
      <c r="L49" s="77">
        <v>3.1</v>
      </c>
      <c r="M49" s="77">
        <v>0</v>
      </c>
      <c r="N49" s="77">
        <v>0</v>
      </c>
      <c r="O49" s="77">
        <v>0</v>
      </c>
    </row>
    <row r="50" spans="1:15" x14ac:dyDescent="0.25">
      <c r="A50" s="2"/>
      <c r="B50" s="86" t="s">
        <v>118</v>
      </c>
      <c r="C50" s="78">
        <v>14.5</v>
      </c>
      <c r="D50" s="78">
        <v>0</v>
      </c>
      <c r="E50" s="80">
        <v>9577</v>
      </c>
      <c r="F50" s="80">
        <v>9591.5</v>
      </c>
      <c r="G50" s="80">
        <v>3734.59</v>
      </c>
      <c r="H50" s="78">
        <v>0</v>
      </c>
      <c r="I50" s="9">
        <f t="shared" ref="I50:I67" si="4">E50-G50-H50</f>
        <v>5842.41</v>
      </c>
      <c r="J50" s="80">
        <v>233130.95</v>
      </c>
      <c r="K50" s="80">
        <v>82644.100000000006</v>
      </c>
      <c r="L50" s="78">
        <v>24.343</v>
      </c>
      <c r="M50" s="78">
        <v>22.129000000000001</v>
      </c>
      <c r="N50" s="78">
        <v>450.81</v>
      </c>
      <c r="O50" s="80">
        <v>37256.92</v>
      </c>
    </row>
    <row r="51" spans="1:15" x14ac:dyDescent="0.25">
      <c r="A51" s="2"/>
      <c r="B51" s="85" t="s">
        <v>98</v>
      </c>
      <c r="C51" s="77">
        <v>0</v>
      </c>
      <c r="D51" s="77">
        <v>0</v>
      </c>
      <c r="E51" s="77">
        <v>42</v>
      </c>
      <c r="F51" s="77">
        <v>42</v>
      </c>
      <c r="G51" s="77">
        <v>0</v>
      </c>
      <c r="H51" s="77">
        <v>0</v>
      </c>
      <c r="I51" s="77">
        <f t="shared" si="4"/>
        <v>42</v>
      </c>
      <c r="J51" s="77">
        <v>47.1</v>
      </c>
      <c r="K51" s="77">
        <v>0</v>
      </c>
      <c r="L51" s="77">
        <v>1.121</v>
      </c>
      <c r="M51" s="77">
        <v>0</v>
      </c>
      <c r="N51" s="77">
        <v>0</v>
      </c>
      <c r="O51" s="77">
        <v>0</v>
      </c>
    </row>
    <row r="52" spans="1:15" x14ac:dyDescent="0.25">
      <c r="A52" s="2"/>
      <c r="B52" s="86" t="s">
        <v>103</v>
      </c>
      <c r="C52" s="78">
        <v>0</v>
      </c>
      <c r="D52" s="78">
        <v>0</v>
      </c>
      <c r="E52" s="78">
        <v>15</v>
      </c>
      <c r="F52" s="78">
        <v>15</v>
      </c>
      <c r="G52" s="78">
        <v>0</v>
      </c>
      <c r="H52" s="78">
        <v>0</v>
      </c>
      <c r="I52" s="9">
        <f t="shared" si="4"/>
        <v>15</v>
      </c>
      <c r="J52" s="78">
        <v>70.5</v>
      </c>
      <c r="K52" s="78">
        <v>0</v>
      </c>
      <c r="L52" s="78">
        <v>4.7</v>
      </c>
      <c r="M52" s="78">
        <v>0</v>
      </c>
      <c r="N52" s="78">
        <v>0</v>
      </c>
      <c r="O52" s="78">
        <v>0</v>
      </c>
    </row>
    <row r="53" spans="1:15" x14ac:dyDescent="0.25">
      <c r="A53" s="2"/>
      <c r="B53" s="85" t="s">
        <v>104</v>
      </c>
      <c r="C53" s="77">
        <v>0</v>
      </c>
      <c r="D53" s="77">
        <v>6.35</v>
      </c>
      <c r="E53" s="77">
        <v>488</v>
      </c>
      <c r="F53" s="77">
        <v>494.35</v>
      </c>
      <c r="G53" s="77">
        <v>177.25</v>
      </c>
      <c r="H53" s="77">
        <v>0</v>
      </c>
      <c r="I53" s="77">
        <f t="shared" si="4"/>
        <v>310.75</v>
      </c>
      <c r="J53" s="79">
        <v>1849.85</v>
      </c>
      <c r="K53" s="77">
        <v>611.24</v>
      </c>
      <c r="L53" s="77">
        <v>3.7909999999999999</v>
      </c>
      <c r="M53" s="77">
        <v>3.448</v>
      </c>
      <c r="N53" s="79">
        <v>27318.6</v>
      </c>
      <c r="O53" s="79">
        <v>16698.22</v>
      </c>
    </row>
    <row r="54" spans="1:15" ht="33.75" x14ac:dyDescent="0.25">
      <c r="A54" s="2"/>
      <c r="B54" s="86" t="s">
        <v>119</v>
      </c>
      <c r="C54" s="78">
        <v>0</v>
      </c>
      <c r="D54" s="78">
        <v>4</v>
      </c>
      <c r="E54" s="78">
        <v>21</v>
      </c>
      <c r="F54" s="78">
        <v>25</v>
      </c>
      <c r="G54" s="78">
        <v>0</v>
      </c>
      <c r="H54" s="78">
        <v>0</v>
      </c>
      <c r="I54" s="9">
        <f t="shared" si="4"/>
        <v>21</v>
      </c>
      <c r="J54" s="78">
        <v>347</v>
      </c>
      <c r="K54" s="78">
        <v>0</v>
      </c>
      <c r="L54" s="78">
        <v>16.524000000000001</v>
      </c>
      <c r="M54" s="78">
        <v>0</v>
      </c>
      <c r="N54" s="78">
        <v>0</v>
      </c>
      <c r="O54" s="78">
        <v>0</v>
      </c>
    </row>
    <row r="55" spans="1:15" x14ac:dyDescent="0.25">
      <c r="A55" s="2"/>
      <c r="B55" s="85" t="s">
        <v>105</v>
      </c>
      <c r="C55" s="77">
        <v>0</v>
      </c>
      <c r="D55" s="77">
        <v>3</v>
      </c>
      <c r="E55" s="79">
        <v>2206</v>
      </c>
      <c r="F55" s="79">
        <v>2209</v>
      </c>
      <c r="G55" s="77">
        <v>20.92</v>
      </c>
      <c r="H55" s="77">
        <v>0</v>
      </c>
      <c r="I55" s="77">
        <f t="shared" si="4"/>
        <v>2185.08</v>
      </c>
      <c r="J55" s="79">
        <v>20542.7</v>
      </c>
      <c r="K55" s="77">
        <v>149.94999999999999</v>
      </c>
      <c r="L55" s="77">
        <v>9.3239999999999998</v>
      </c>
      <c r="M55" s="77">
        <v>7.1680000000000001</v>
      </c>
      <c r="N55" s="77">
        <v>660.12</v>
      </c>
      <c r="O55" s="77">
        <v>98.98</v>
      </c>
    </row>
    <row r="56" spans="1:15" x14ac:dyDescent="0.25">
      <c r="A56" s="2"/>
      <c r="B56" s="86" t="s">
        <v>120</v>
      </c>
      <c r="C56" s="78">
        <v>0</v>
      </c>
      <c r="D56" s="78">
        <v>0</v>
      </c>
      <c r="E56" s="78">
        <v>125</v>
      </c>
      <c r="F56" s="78">
        <v>125</v>
      </c>
      <c r="G56" s="78">
        <v>0</v>
      </c>
      <c r="H56" s="78">
        <v>0</v>
      </c>
      <c r="I56" s="9">
        <f t="shared" si="4"/>
        <v>125</v>
      </c>
      <c r="J56" s="80">
        <v>1150</v>
      </c>
      <c r="K56" s="78">
        <v>0</v>
      </c>
      <c r="L56" s="78">
        <v>9.1999999999999993</v>
      </c>
      <c r="M56" s="78">
        <v>0</v>
      </c>
      <c r="N56" s="78">
        <v>0</v>
      </c>
      <c r="O56" s="78">
        <v>0</v>
      </c>
    </row>
    <row r="57" spans="1:15" x14ac:dyDescent="0.25">
      <c r="A57" s="2"/>
      <c r="B57" s="85" t="s">
        <v>108</v>
      </c>
      <c r="C57" s="77">
        <v>0</v>
      </c>
      <c r="D57" s="77">
        <v>21.5</v>
      </c>
      <c r="E57" s="79">
        <v>24646</v>
      </c>
      <c r="F57" s="79">
        <v>24667.5</v>
      </c>
      <c r="G57" s="79">
        <v>8613.4699999999993</v>
      </c>
      <c r="H57" s="77">
        <v>0</v>
      </c>
      <c r="I57" s="77">
        <f t="shared" si="4"/>
        <v>16032.53</v>
      </c>
      <c r="J57" s="79">
        <v>211267.68</v>
      </c>
      <c r="K57" s="79">
        <v>66652.19</v>
      </c>
      <c r="L57" s="77">
        <v>8.5719999999999992</v>
      </c>
      <c r="M57" s="77">
        <v>7.7380000000000004</v>
      </c>
      <c r="N57" s="77">
        <v>851.92</v>
      </c>
      <c r="O57" s="79">
        <v>56782.27</v>
      </c>
    </row>
    <row r="58" spans="1:15" x14ac:dyDescent="0.25">
      <c r="A58" s="2"/>
      <c r="B58" s="86" t="s">
        <v>109</v>
      </c>
      <c r="C58" s="78">
        <v>0.5</v>
      </c>
      <c r="D58" s="78">
        <v>0</v>
      </c>
      <c r="E58" s="78">
        <v>235.5</v>
      </c>
      <c r="F58" s="78">
        <v>236</v>
      </c>
      <c r="G58" s="78">
        <v>207.6</v>
      </c>
      <c r="H58" s="78">
        <v>0</v>
      </c>
      <c r="I58" s="9">
        <f t="shared" si="4"/>
        <v>27.900000000000006</v>
      </c>
      <c r="J58" s="80">
        <v>1187.95</v>
      </c>
      <c r="K58" s="78">
        <v>507.03</v>
      </c>
      <c r="L58" s="78">
        <v>5.0439999999999996</v>
      </c>
      <c r="M58" s="78">
        <v>2.4420000000000002</v>
      </c>
      <c r="N58" s="80">
        <v>2378.0500000000002</v>
      </c>
      <c r="O58" s="80">
        <v>1205.74</v>
      </c>
    </row>
    <row r="59" spans="1:15" x14ac:dyDescent="0.25">
      <c r="A59" s="2"/>
      <c r="B59" s="85" t="s">
        <v>110</v>
      </c>
      <c r="C59" s="77">
        <v>0</v>
      </c>
      <c r="D59" s="77">
        <v>0</v>
      </c>
      <c r="E59" s="77">
        <v>11</v>
      </c>
      <c r="F59" s="77">
        <v>11</v>
      </c>
      <c r="G59" s="77">
        <v>0</v>
      </c>
      <c r="H59" s="77">
        <v>0</v>
      </c>
      <c r="I59" s="77">
        <f t="shared" si="4"/>
        <v>11</v>
      </c>
      <c r="J59" s="77">
        <v>13.2</v>
      </c>
      <c r="K59" s="77">
        <v>0</v>
      </c>
      <c r="L59" s="77">
        <v>1.2</v>
      </c>
      <c r="M59" s="77">
        <v>0</v>
      </c>
      <c r="N59" s="77">
        <v>0</v>
      </c>
      <c r="O59" s="77">
        <v>0</v>
      </c>
    </row>
    <row r="60" spans="1:15" ht="45" x14ac:dyDescent="0.25">
      <c r="A60" s="2"/>
      <c r="B60" s="86" t="s">
        <v>121</v>
      </c>
      <c r="C60" s="78">
        <v>0</v>
      </c>
      <c r="D60" s="78">
        <v>0</v>
      </c>
      <c r="E60" s="78">
        <v>740</v>
      </c>
      <c r="F60" s="78">
        <v>740</v>
      </c>
      <c r="G60" s="78">
        <v>393</v>
      </c>
      <c r="H60" s="78">
        <v>0</v>
      </c>
      <c r="I60" s="9">
        <f t="shared" si="4"/>
        <v>347</v>
      </c>
      <c r="J60" s="80">
        <v>587920</v>
      </c>
      <c r="K60" s="80">
        <v>199940</v>
      </c>
      <c r="L60" s="78">
        <v>794.48599999999999</v>
      </c>
      <c r="M60" s="78">
        <v>508.75299999999999</v>
      </c>
      <c r="N60" s="78">
        <v>12.46</v>
      </c>
      <c r="O60" s="80">
        <v>2491.3200000000002</v>
      </c>
    </row>
    <row r="61" spans="1:15" x14ac:dyDescent="0.25">
      <c r="A61" s="2"/>
      <c r="B61" s="85" t="s">
        <v>112</v>
      </c>
      <c r="C61" s="77">
        <v>0</v>
      </c>
      <c r="D61" s="77">
        <v>0</v>
      </c>
      <c r="E61" s="77">
        <v>78</v>
      </c>
      <c r="F61" s="77">
        <v>78</v>
      </c>
      <c r="G61" s="77">
        <v>68</v>
      </c>
      <c r="H61" s="77">
        <v>0</v>
      </c>
      <c r="I61" s="77">
        <f t="shared" si="4"/>
        <v>10</v>
      </c>
      <c r="J61" s="79">
        <v>1860.8</v>
      </c>
      <c r="K61" s="79">
        <v>1202</v>
      </c>
      <c r="L61" s="77">
        <v>24.114999999999998</v>
      </c>
      <c r="M61" s="77">
        <v>17.675999999999998</v>
      </c>
      <c r="N61" s="79">
        <v>4690.5200000000004</v>
      </c>
      <c r="O61" s="79">
        <v>5638</v>
      </c>
    </row>
    <row r="62" spans="1:15" ht="33.75" x14ac:dyDescent="0.25">
      <c r="A62" s="2"/>
      <c r="B62" s="86" t="s">
        <v>113</v>
      </c>
      <c r="C62" s="78">
        <v>0</v>
      </c>
      <c r="D62" s="78">
        <v>0</v>
      </c>
      <c r="E62" s="80">
        <v>112677.5</v>
      </c>
      <c r="F62" s="80">
        <v>112677.5</v>
      </c>
      <c r="G62" s="80">
        <v>10754</v>
      </c>
      <c r="H62" s="78">
        <v>0</v>
      </c>
      <c r="I62" s="9">
        <f t="shared" si="4"/>
        <v>101923.5</v>
      </c>
      <c r="J62" s="80">
        <v>1406471.47</v>
      </c>
      <c r="K62" s="80">
        <v>139682.12</v>
      </c>
      <c r="L62" s="78">
        <v>15.816000000000001</v>
      </c>
      <c r="M62" s="78">
        <v>12.989000000000001</v>
      </c>
      <c r="N62" s="78">
        <v>712.87</v>
      </c>
      <c r="O62" s="80">
        <v>99574.86</v>
      </c>
    </row>
    <row r="63" spans="1:15" ht="22.5" x14ac:dyDescent="0.25">
      <c r="A63" s="2"/>
      <c r="B63" s="85" t="s">
        <v>122</v>
      </c>
      <c r="C63" s="77">
        <v>102</v>
      </c>
      <c r="D63" s="77">
        <v>0</v>
      </c>
      <c r="E63" s="79">
        <v>1119</v>
      </c>
      <c r="F63" s="79">
        <v>1221</v>
      </c>
      <c r="G63" s="77">
        <v>0</v>
      </c>
      <c r="H63" s="77">
        <v>0</v>
      </c>
      <c r="I63" s="77">
        <f t="shared" si="4"/>
        <v>1119</v>
      </c>
      <c r="J63" s="79">
        <v>55854.5</v>
      </c>
      <c r="K63" s="77">
        <v>0</v>
      </c>
      <c r="L63" s="77">
        <v>49.914999999999999</v>
      </c>
      <c r="M63" s="77">
        <v>0</v>
      </c>
      <c r="N63" s="77">
        <v>0</v>
      </c>
      <c r="O63" s="77">
        <v>0</v>
      </c>
    </row>
    <row r="64" spans="1:15" ht="22.5" x14ac:dyDescent="0.25">
      <c r="A64" s="2"/>
      <c r="B64" s="86" t="s">
        <v>123</v>
      </c>
      <c r="C64" s="78">
        <v>0</v>
      </c>
      <c r="D64" s="78">
        <v>0</v>
      </c>
      <c r="E64" s="78">
        <v>8</v>
      </c>
      <c r="F64" s="78">
        <v>8</v>
      </c>
      <c r="G64" s="78">
        <v>0.5</v>
      </c>
      <c r="H64" s="78">
        <v>0</v>
      </c>
      <c r="I64" s="9">
        <f t="shared" si="4"/>
        <v>7.5</v>
      </c>
      <c r="J64" s="78">
        <v>64.8</v>
      </c>
      <c r="K64" s="78">
        <v>3.9</v>
      </c>
      <c r="L64" s="78">
        <v>8.1</v>
      </c>
      <c r="M64" s="78">
        <v>7.8</v>
      </c>
      <c r="N64" s="78">
        <v>980</v>
      </c>
      <c r="O64" s="78">
        <v>3.82</v>
      </c>
    </row>
    <row r="65" spans="1:15" x14ac:dyDescent="0.25">
      <c r="A65" s="2"/>
      <c r="B65" s="85" t="s">
        <v>116</v>
      </c>
      <c r="C65" s="77">
        <v>108</v>
      </c>
      <c r="D65" s="79">
        <v>1100</v>
      </c>
      <c r="E65" s="79">
        <v>1795</v>
      </c>
      <c r="F65" s="79">
        <v>3003</v>
      </c>
      <c r="G65" s="77">
        <v>0</v>
      </c>
      <c r="H65" s="77">
        <v>0</v>
      </c>
      <c r="I65" s="77">
        <f t="shared" si="4"/>
        <v>1795</v>
      </c>
      <c r="J65" s="79">
        <v>14861.95</v>
      </c>
      <c r="K65" s="77">
        <v>0</v>
      </c>
      <c r="L65" s="77">
        <v>8.2799999999999994</v>
      </c>
      <c r="M65" s="77">
        <v>0</v>
      </c>
      <c r="N65" s="77">
        <v>0</v>
      </c>
      <c r="O65" s="77">
        <v>0</v>
      </c>
    </row>
    <row r="66" spans="1:15" x14ac:dyDescent="0.25">
      <c r="A66" s="2"/>
      <c r="B66" s="86" t="s">
        <v>124</v>
      </c>
      <c r="C66" s="78">
        <v>0</v>
      </c>
      <c r="D66" s="78">
        <v>0</v>
      </c>
      <c r="E66" s="78">
        <v>25</v>
      </c>
      <c r="F66" s="78">
        <v>25</v>
      </c>
      <c r="G66" s="78">
        <v>0</v>
      </c>
      <c r="H66" s="78">
        <v>0</v>
      </c>
      <c r="I66" s="9">
        <f t="shared" si="4"/>
        <v>25</v>
      </c>
      <c r="J66" s="78">
        <v>8.75</v>
      </c>
      <c r="K66" s="78">
        <v>0</v>
      </c>
      <c r="L66" s="78">
        <v>0.35</v>
      </c>
      <c r="M66" s="78">
        <v>0</v>
      </c>
      <c r="N66" s="78">
        <v>0</v>
      </c>
      <c r="O66" s="78">
        <v>0</v>
      </c>
    </row>
    <row r="67" spans="1:15" x14ac:dyDescent="0.25">
      <c r="A67" s="2"/>
      <c r="B67" s="85" t="s">
        <v>125</v>
      </c>
      <c r="C67" s="77">
        <v>0</v>
      </c>
      <c r="D67" s="77">
        <v>1</v>
      </c>
      <c r="E67" s="79">
        <v>1735</v>
      </c>
      <c r="F67" s="79">
        <v>1736</v>
      </c>
      <c r="G67" s="77">
        <v>0</v>
      </c>
      <c r="H67" s="77">
        <v>0</v>
      </c>
      <c r="I67" s="77">
        <f t="shared" si="4"/>
        <v>1735</v>
      </c>
      <c r="J67" s="79">
        <v>40211.15</v>
      </c>
      <c r="K67" s="77">
        <v>0</v>
      </c>
      <c r="L67" s="77">
        <v>23.175999999999998</v>
      </c>
      <c r="M67" s="77">
        <v>0</v>
      </c>
      <c r="N67" s="77">
        <v>0</v>
      </c>
      <c r="O67" s="77">
        <v>0</v>
      </c>
    </row>
    <row r="68" spans="1:15" x14ac:dyDescent="0.25">
      <c r="A68" s="2"/>
      <c r="B68" s="99" t="s">
        <v>54</v>
      </c>
      <c r="C68" s="100">
        <v>225</v>
      </c>
      <c r="D68" s="101">
        <v>1135.8499999999999</v>
      </c>
      <c r="E68" s="101">
        <v>155557</v>
      </c>
      <c r="F68" s="101">
        <v>156917.85</v>
      </c>
      <c r="G68" s="101">
        <v>23969.33</v>
      </c>
      <c r="H68" s="100">
        <v>0</v>
      </c>
      <c r="I68" s="121">
        <f>SUM(I48:I67)</f>
        <v>131587.66999999998</v>
      </c>
      <c r="J68" s="101">
        <f>SUM(J49:J67)</f>
        <v>2576900.65</v>
      </c>
      <c r="K68" s="101">
        <f t="shared" ref="K68" si="5">SUM(K49:K67)</f>
        <v>491392.53</v>
      </c>
      <c r="L68" s="100">
        <v>0</v>
      </c>
      <c r="M68" s="100">
        <v>0</v>
      </c>
      <c r="N68" s="100">
        <v>0</v>
      </c>
      <c r="O68" s="101">
        <v>219750.14</v>
      </c>
    </row>
    <row r="70" spans="1:15" x14ac:dyDescent="0.25">
      <c r="B70" s="61" t="s">
        <v>88</v>
      </c>
    </row>
  </sheetData>
  <mergeCells count="9">
    <mergeCell ref="B20:N20"/>
    <mergeCell ref="B46:N46"/>
    <mergeCell ref="B10:N10"/>
    <mergeCell ref="B17:K17"/>
    <mergeCell ref="B1:N1"/>
    <mergeCell ref="B2:O2"/>
    <mergeCell ref="B3:O3"/>
    <mergeCell ref="B4:O4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16" sqref="D16"/>
    </sheetView>
  </sheetViews>
  <sheetFormatPr baseColWidth="10" defaultRowHeight="15" x14ac:dyDescent="0.25"/>
  <cols>
    <col min="1" max="1" width="5.7109375" customWidth="1"/>
  </cols>
  <sheetData>
    <row r="1" spans="1:13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"/>
      <c r="B2" s="164" t="s">
        <v>58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spans="1:13" x14ac:dyDescent="0.25">
      <c r="A3" s="2"/>
      <c r="B3" s="167" t="s">
        <v>59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8"/>
    </row>
    <row r="4" spans="1:13" x14ac:dyDescent="0.25">
      <c r="A4" s="2"/>
      <c r="B4" s="169" t="s">
        <v>136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70"/>
    </row>
    <row r="5" spans="1:13" ht="15.75" thickBot="1" x14ac:dyDescent="0.3">
      <c r="A5" s="2"/>
      <c r="B5" s="171" t="s">
        <v>60</v>
      </c>
      <c r="C5" s="163"/>
      <c r="D5" s="74"/>
      <c r="E5" s="28"/>
      <c r="F5" s="102"/>
      <c r="G5" s="103"/>
      <c r="H5" s="103"/>
      <c r="I5" s="103"/>
      <c r="J5" s="103"/>
      <c r="K5" s="103"/>
      <c r="L5" s="104">
        <v>42430</v>
      </c>
      <c r="M5" s="30"/>
    </row>
    <row r="6" spans="1:13" ht="45" x14ac:dyDescent="0.25">
      <c r="A6" s="2"/>
      <c r="B6" s="92" t="s">
        <v>137</v>
      </c>
      <c r="C6" s="94" t="s">
        <v>175</v>
      </c>
      <c r="D6" s="94" t="s">
        <v>172</v>
      </c>
      <c r="E6" s="94" t="s">
        <v>176</v>
      </c>
      <c r="F6" s="94" t="s">
        <v>4</v>
      </c>
      <c r="G6" s="94" t="s">
        <v>138</v>
      </c>
      <c r="H6" s="94" t="s">
        <v>132</v>
      </c>
      <c r="I6" s="94" t="s">
        <v>139</v>
      </c>
      <c r="J6" s="94" t="s">
        <v>140</v>
      </c>
      <c r="K6" s="94" t="s">
        <v>141</v>
      </c>
      <c r="L6" s="94" t="s">
        <v>5</v>
      </c>
      <c r="M6" s="105" t="s">
        <v>6</v>
      </c>
    </row>
    <row r="7" spans="1:13" ht="15.75" thickBot="1" x14ac:dyDescent="0.3">
      <c r="A7" s="2"/>
      <c r="B7" s="106" t="s">
        <v>71</v>
      </c>
      <c r="C7" s="107">
        <f t="shared" ref="C7:M7" si="0">C49+C66</f>
        <v>0</v>
      </c>
      <c r="D7" s="67">
        <f t="shared" si="0"/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108">
        <f t="shared" si="0"/>
        <v>0</v>
      </c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159" t="s">
        <v>142</v>
      </c>
      <c r="C9" s="159"/>
      <c r="D9" s="159"/>
      <c r="E9" s="159"/>
      <c r="F9" s="159"/>
      <c r="G9" s="159"/>
      <c r="H9" s="159"/>
      <c r="I9" s="159"/>
      <c r="J9" s="159"/>
      <c r="K9" s="159"/>
      <c r="L9" s="2"/>
      <c r="M9" s="2"/>
    </row>
    <row r="11" spans="1:13" x14ac:dyDescent="0.25">
      <c r="B11" s="61" t="s">
        <v>88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27"/>
  <sheetViews>
    <sheetView topLeftCell="A16" workbookViewId="0">
      <selection activeCell="J26" sqref="J26"/>
    </sheetView>
  </sheetViews>
  <sheetFormatPr baseColWidth="10" defaultRowHeight="15" x14ac:dyDescent="0.25"/>
  <cols>
    <col min="1" max="1" width="4.42578125" customWidth="1"/>
    <col min="2" max="2" width="13" customWidth="1"/>
    <col min="6" max="6" width="17.7109375" customWidth="1"/>
  </cols>
  <sheetData>
    <row r="1" spans="2:6" s="2" customFormat="1" ht="15.75" thickBot="1" x14ac:dyDescent="0.3"/>
    <row r="2" spans="2:6" s="2" customFormat="1" x14ac:dyDescent="0.25">
      <c r="B2" s="143" t="s">
        <v>171</v>
      </c>
      <c r="C2" s="25"/>
      <c r="D2" s="25"/>
      <c r="E2" s="25"/>
      <c r="F2" s="26"/>
    </row>
    <row r="3" spans="2:6" s="2" customFormat="1" ht="15.75" thickBot="1" x14ac:dyDescent="0.3">
      <c r="B3" s="39" t="s">
        <v>162</v>
      </c>
      <c r="C3" s="40"/>
      <c r="D3" s="40"/>
      <c r="E3" s="40"/>
      <c r="F3" s="144">
        <v>42491</v>
      </c>
    </row>
    <row r="4" spans="2:6" ht="62.25" customHeight="1" x14ac:dyDescent="0.25">
      <c r="B4" s="130" t="s">
        <v>143</v>
      </c>
      <c r="C4" s="131" t="s">
        <v>169</v>
      </c>
      <c r="D4" s="131" t="s">
        <v>144</v>
      </c>
      <c r="E4" s="131" t="s">
        <v>145</v>
      </c>
      <c r="F4" s="132" t="s">
        <v>146</v>
      </c>
    </row>
    <row r="5" spans="2:6" x14ac:dyDescent="0.25">
      <c r="B5" s="172" t="s">
        <v>147</v>
      </c>
      <c r="C5" s="173"/>
      <c r="D5" s="173"/>
      <c r="E5" s="173"/>
      <c r="F5" s="174"/>
    </row>
    <row r="6" spans="2:6" x14ac:dyDescent="0.25">
      <c r="B6" s="133" t="s">
        <v>148</v>
      </c>
      <c r="C6" s="80">
        <v>11072.384</v>
      </c>
      <c r="D6" s="80">
        <v>55793.650999999998</v>
      </c>
      <c r="E6" s="80">
        <v>334650.03999999998</v>
      </c>
      <c r="F6" s="111">
        <v>0</v>
      </c>
    </row>
    <row r="7" spans="2:6" x14ac:dyDescent="0.25">
      <c r="B7" s="134" t="s">
        <v>149</v>
      </c>
      <c r="C7" s="77">
        <v>295.11</v>
      </c>
      <c r="D7" s="79">
        <v>1384.452</v>
      </c>
      <c r="E7" s="79">
        <v>8787.4220000000005</v>
      </c>
      <c r="F7" s="112">
        <v>0</v>
      </c>
    </row>
    <row r="8" spans="2:6" ht="15" customHeight="1" x14ac:dyDescent="0.25">
      <c r="B8" s="113" t="s">
        <v>54</v>
      </c>
      <c r="C8" s="109">
        <v>11367.494000000001</v>
      </c>
      <c r="D8" s="109">
        <v>57178.103000000003</v>
      </c>
      <c r="E8" s="109">
        <v>343437.462</v>
      </c>
      <c r="F8" s="114">
        <v>0</v>
      </c>
    </row>
    <row r="9" spans="2:6" x14ac:dyDescent="0.25">
      <c r="B9" s="172" t="s">
        <v>150</v>
      </c>
      <c r="C9" s="173"/>
      <c r="D9" s="173"/>
      <c r="E9" s="173"/>
      <c r="F9" s="174"/>
    </row>
    <row r="10" spans="2:6" x14ac:dyDescent="0.25">
      <c r="B10" s="133" t="s">
        <v>148</v>
      </c>
      <c r="C10" s="80">
        <v>8683.7630000000008</v>
      </c>
      <c r="D10" s="80">
        <v>42113.1</v>
      </c>
      <c r="E10" s="78">
        <v>0</v>
      </c>
      <c r="F10" s="115">
        <v>2966882.43</v>
      </c>
    </row>
    <row r="11" spans="2:6" x14ac:dyDescent="0.25">
      <c r="B11" s="134" t="s">
        <v>151</v>
      </c>
      <c r="C11" s="77">
        <v>482.84300000000002</v>
      </c>
      <c r="D11" s="79">
        <v>2347.3829999999998</v>
      </c>
      <c r="E11" s="77">
        <v>0</v>
      </c>
      <c r="F11" s="116">
        <v>109696.321</v>
      </c>
    </row>
    <row r="12" spans="2:6" x14ac:dyDescent="0.25">
      <c r="B12" s="133" t="s">
        <v>152</v>
      </c>
      <c r="C12" s="78">
        <v>170.39</v>
      </c>
      <c r="D12" s="78">
        <v>799.60500000000002</v>
      </c>
      <c r="E12" s="78">
        <v>0</v>
      </c>
      <c r="F12" s="115">
        <v>65259.27</v>
      </c>
    </row>
    <row r="13" spans="2:6" x14ac:dyDescent="0.25">
      <c r="B13" s="134" t="s">
        <v>149</v>
      </c>
      <c r="C13" s="77">
        <v>261.786</v>
      </c>
      <c r="D13" s="79">
        <v>1339.204</v>
      </c>
      <c r="E13" s="77">
        <v>0</v>
      </c>
      <c r="F13" s="116">
        <v>99667.06</v>
      </c>
    </row>
    <row r="14" spans="2:6" x14ac:dyDescent="0.25">
      <c r="B14" s="133" t="s">
        <v>153</v>
      </c>
      <c r="C14" s="80">
        <v>7635.11</v>
      </c>
      <c r="D14" s="80">
        <v>33237.892</v>
      </c>
      <c r="E14" s="78">
        <v>0</v>
      </c>
      <c r="F14" s="115">
        <v>1034115.7879999999</v>
      </c>
    </row>
    <row r="15" spans="2:6" x14ac:dyDescent="0.25">
      <c r="B15" s="134" t="s">
        <v>154</v>
      </c>
      <c r="C15" s="77">
        <v>5.5140000000000002</v>
      </c>
      <c r="D15" s="77">
        <v>28.907</v>
      </c>
      <c r="E15" s="77">
        <v>0</v>
      </c>
      <c r="F15" s="116">
        <v>1154.0899999999999</v>
      </c>
    </row>
    <row r="16" spans="2:6" x14ac:dyDescent="0.25">
      <c r="B16" s="133" t="s">
        <v>155</v>
      </c>
      <c r="C16" s="78">
        <v>0.17599999999999999</v>
      </c>
      <c r="D16" s="78">
        <v>0.83</v>
      </c>
      <c r="E16" s="78">
        <v>0</v>
      </c>
      <c r="F16" s="111">
        <v>30.774000000000001</v>
      </c>
    </row>
    <row r="17" spans="2:6" x14ac:dyDescent="0.25">
      <c r="B17" s="113" t="s">
        <v>54</v>
      </c>
      <c r="C17" s="109">
        <v>17239.581999999999</v>
      </c>
      <c r="D17" s="109">
        <v>79866.921000000002</v>
      </c>
      <c r="E17" s="110">
        <v>0</v>
      </c>
      <c r="F17" s="117">
        <v>4276805.733</v>
      </c>
    </row>
    <row r="18" spans="2:6" x14ac:dyDescent="0.25">
      <c r="B18" s="172" t="s">
        <v>156</v>
      </c>
      <c r="C18" s="173"/>
      <c r="D18" s="173"/>
      <c r="E18" s="173"/>
      <c r="F18" s="174"/>
    </row>
    <row r="19" spans="2:6" ht="22.5" x14ac:dyDescent="0.25">
      <c r="B19" s="133" t="s">
        <v>157</v>
      </c>
      <c r="C19" s="78">
        <v>215.089</v>
      </c>
      <c r="D19" s="80">
        <v>1036.3040000000001</v>
      </c>
      <c r="E19" s="80">
        <v>23714.951000000001</v>
      </c>
      <c r="F19" s="111">
        <v>0</v>
      </c>
    </row>
    <row r="20" spans="2:6" ht="15" customHeight="1" x14ac:dyDescent="0.25">
      <c r="B20" s="134" t="s">
        <v>158</v>
      </c>
      <c r="C20" s="77">
        <v>314.303</v>
      </c>
      <c r="D20" s="77">
        <v>577.88400000000001</v>
      </c>
      <c r="E20" s="79">
        <v>25694.451000000001</v>
      </c>
      <c r="F20" s="112">
        <v>0</v>
      </c>
    </row>
    <row r="21" spans="2:6" x14ac:dyDescent="0.25">
      <c r="B21" s="133" t="s">
        <v>159</v>
      </c>
      <c r="C21" s="78">
        <v>235.17099999999999</v>
      </c>
      <c r="D21" s="78">
        <v>241.40299999999999</v>
      </c>
      <c r="E21" s="80">
        <v>21698.028999999999</v>
      </c>
      <c r="F21" s="111">
        <v>0</v>
      </c>
    </row>
    <row r="22" spans="2:6" x14ac:dyDescent="0.25">
      <c r="B22" s="134" t="s">
        <v>160</v>
      </c>
      <c r="C22" s="77">
        <v>37.424999999999997</v>
      </c>
      <c r="D22" s="77">
        <v>186.21199999999999</v>
      </c>
      <c r="E22" s="79">
        <v>1300.681</v>
      </c>
      <c r="F22" s="112">
        <v>0</v>
      </c>
    </row>
    <row r="23" spans="2:6" x14ac:dyDescent="0.25">
      <c r="B23" s="113" t="s">
        <v>54</v>
      </c>
      <c r="C23" s="110">
        <v>0</v>
      </c>
      <c r="D23" s="110">
        <v>0</v>
      </c>
      <c r="E23" s="109">
        <f>SUM(E19:E22)</f>
        <v>72408.111999999994</v>
      </c>
      <c r="F23" s="114">
        <v>0</v>
      </c>
    </row>
    <row r="24" spans="2:6" x14ac:dyDescent="0.25">
      <c r="B24" s="135" t="s">
        <v>54</v>
      </c>
      <c r="C24" s="136">
        <v>0</v>
      </c>
      <c r="D24" s="136">
        <v>0</v>
      </c>
      <c r="E24" s="136">
        <v>0</v>
      </c>
      <c r="F24" s="137">
        <v>0</v>
      </c>
    </row>
    <row r="25" spans="2:6" ht="38.25" thickBot="1" x14ac:dyDescent="0.3">
      <c r="B25" s="118"/>
      <c r="C25" s="119"/>
      <c r="D25" s="119"/>
      <c r="E25" s="138" t="s">
        <v>161</v>
      </c>
      <c r="F25" s="139">
        <f>E8+F17+E23</f>
        <v>4692651.307</v>
      </c>
    </row>
    <row r="26" spans="2:6" ht="25.5" x14ac:dyDescent="0.25">
      <c r="B26" s="140" t="s">
        <v>170</v>
      </c>
      <c r="C26" s="18"/>
      <c r="D26" s="18"/>
      <c r="E26" s="141"/>
      <c r="F26" s="142"/>
    </row>
    <row r="27" spans="2:6" ht="16.5" customHeight="1" x14ac:dyDescent="0.25">
      <c r="B27" s="61" t="s">
        <v>88</v>
      </c>
    </row>
  </sheetData>
  <mergeCells count="3">
    <mergeCell ref="B5:F5"/>
    <mergeCell ref="B9:F9"/>
    <mergeCell ref="B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AVANCE 2016 2017</vt:lpstr>
      <vt:lpstr>PV_Avance 2016</vt:lpstr>
      <vt:lpstr>PERENNES 2016 2017</vt:lpstr>
      <vt:lpstr>OI 2016 2017</vt:lpstr>
      <vt:lpstr>AVANCE PECUARIO 2016</vt:lpstr>
      <vt:lpstr>Hoja5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2016-05-31T16:00:50Z</dcterms:created>
  <dcterms:modified xsi:type="dcterms:W3CDTF">2016-11-07T16:24:14Z</dcterms:modified>
  <cp:category/>
  <cp:contentStatus/>
</cp:coreProperties>
</file>