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6\Reportes_Agricolas_yPecuarios\"/>
    </mc:Choice>
  </mc:AlternateContent>
  <bookViews>
    <workbookView xWindow="0" yWindow="60" windowWidth="20490" windowHeight="7695"/>
  </bookViews>
  <sheets>
    <sheet name="Resumen 2016 2017" sheetId="6" r:id="rId1"/>
    <sheet name="Avance PV 2016" sheetId="2" r:id="rId2"/>
    <sheet name="Avance Perennes 2016 2017" sheetId="7" r:id="rId3"/>
    <sheet name="OI 2016 2017" sheetId="8" r:id="rId4"/>
    <sheet name="AVANCE PECUARIO 2016" sheetId="9" r:id="rId5"/>
    <sheet name="Hoja1" sheetId="10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9" l="1"/>
  <c r="F25" i="9" s="1"/>
  <c r="G76" i="2" l="1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77" i="2" s="1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59" i="2" s="1"/>
  <c r="G14" i="2"/>
  <c r="G13" i="2"/>
  <c r="G12" i="2"/>
  <c r="J64" i="7" l="1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L65" i="7"/>
  <c r="K65" i="7"/>
  <c r="P16" i="7"/>
  <c r="P7" i="7" s="1"/>
  <c r="L16" i="7"/>
  <c r="K16" i="7"/>
  <c r="J16" i="7"/>
  <c r="I16" i="7"/>
  <c r="I7" i="7" s="1"/>
  <c r="H16" i="7"/>
  <c r="H7" i="7" s="1"/>
  <c r="G16" i="7"/>
  <c r="G7" i="7" s="1"/>
  <c r="F16" i="7"/>
  <c r="F7" i="7" s="1"/>
  <c r="E16" i="7"/>
  <c r="E7" i="7" s="1"/>
  <c r="D16" i="7"/>
  <c r="D7" i="7" s="1"/>
  <c r="C16" i="7"/>
  <c r="C7" i="7" s="1"/>
  <c r="O7" i="7"/>
  <c r="N7" i="7"/>
  <c r="M7" i="7"/>
  <c r="J65" i="7" l="1"/>
  <c r="J42" i="7"/>
  <c r="J7" i="7" s="1"/>
  <c r="K7" i="7"/>
  <c r="L7" i="7"/>
  <c r="M7" i="8"/>
  <c r="L7" i="8"/>
  <c r="K7" i="8"/>
  <c r="J7" i="8"/>
  <c r="I7" i="8"/>
  <c r="H7" i="8"/>
  <c r="G7" i="8"/>
  <c r="F7" i="8"/>
  <c r="E7" i="8"/>
  <c r="D7" i="8"/>
  <c r="C7" i="8"/>
  <c r="G10" i="6"/>
  <c r="G13" i="6" s="1"/>
  <c r="J13" i="6"/>
  <c r="I13" i="6"/>
  <c r="H13" i="6"/>
  <c r="F13" i="6"/>
  <c r="E13" i="6"/>
  <c r="D13" i="6"/>
  <c r="D7" i="2" l="1"/>
  <c r="E7" i="2"/>
  <c r="F7" i="2"/>
  <c r="G7" i="2"/>
  <c r="H7" i="2"/>
  <c r="I7" i="2"/>
  <c r="J7" i="2"/>
  <c r="K7" i="2"/>
  <c r="L7" i="2"/>
  <c r="M7" i="2"/>
  <c r="C7" i="2"/>
</calcChain>
</file>

<file path=xl/sharedStrings.xml><?xml version="1.0" encoding="utf-8"?>
<sst xmlns="http://schemas.openxmlformats.org/spreadsheetml/2006/main" count="301" uniqueCount="181">
  <si>
    <t>Año agrícola</t>
  </si>
  <si>
    <t>Cultivo</t>
  </si>
  <si>
    <t>Superficie sembrada o programada (ha)</t>
  </si>
  <si>
    <t>Producción obtenida o programada (ton)</t>
  </si>
  <si>
    <t>Acelga</t>
  </si>
  <si>
    <t>Ajo</t>
  </si>
  <si>
    <t>Apio</t>
  </si>
  <si>
    <t>Avena forrajera en verde</t>
  </si>
  <si>
    <t>Avena grano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</si>
  <si>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</si>
  <si>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</si>
  <si>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</si>
  <si>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</si>
  <si>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</si>
  <si>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</si>
  <si>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</si>
  <si>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</si>
  <si>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</si>
  <si>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</si>
  <si>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</si>
  <si>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</si>
  <si>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</si>
  <si>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</si>
  <si>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</si>
  <si>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</si>
  <si>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</si>
  <si>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</si>
  <si>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</si>
  <si>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</si>
  <si>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</si>
  <si>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</si>
  <si>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</si>
  <si>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</si>
  <si>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</si>
  <si>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</si>
  <si>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</si>
  <si>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</si>
  <si>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</si>
  <si>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</si>
  <si>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</si>
  <si>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</si>
  <si>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</si>
  <si>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</si>
  <si>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</si>
  <si>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</si>
  <si>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</si>
  <si>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</si>
  <si>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</si>
  <si>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</si>
  <si>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</si>
  <si>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</si>
  <si>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</si>
  <si>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Amaranto</t>
  </si>
  <si>
    <t>Calabaza semilla o chihua</t>
  </si>
  <si>
    <t>Mijo</t>
  </si>
  <si>
    <t>Mes</t>
  </si>
  <si>
    <t>Superficie siniestrada (ha)</t>
  </si>
  <si>
    <t>Precio medio rural ponderado ($/ton)</t>
  </si>
  <si>
    <t>Valor de la producción (MILES $)</t>
  </si>
  <si>
    <t>SECRETARIA DE DESARROLLO AGROPECUARIO Y RECURSOS HIDRAULICOS</t>
  </si>
  <si>
    <t>SISTEMA NACIONAL DE INFORMACION PARA EL DESARROLLO RURAL SUSTENTABLE</t>
  </si>
  <si>
    <t>ESTADO: SAN LUIS POTOSI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</si>
  <si>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</si>
  <si>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</si>
  <si>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</si>
  <si>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</si>
  <si>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</si>
  <si>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</si>
  <si>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</si>
  <si>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</si>
  <si>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</si>
  <si>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</si>
  <si>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SUPERFICIE A COSECHAR (HA)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</si>
  <si>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</si>
  <si>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</si>
  <si>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REPORTE AL MES DE MARZO 2016</t>
  </si>
  <si>
    <t>ESTADO DE SAN LUIS POTOSI</t>
  </si>
  <si>
    <t>CICLO PRODUCTIVO</t>
  </si>
  <si>
    <t>SUPERFICIE A COSECHAR</t>
  </si>
  <si>
    <t>PRODUCCIÓN PROGRAMADA (TON)</t>
  </si>
  <si>
    <t>PRODUCCIÓN OBTENIDA</t>
  </si>
  <si>
    <t>VALOR PRODUCCIÓN (MILES $)</t>
  </si>
  <si>
    <t>COMENTARIOS</t>
  </si>
  <si>
    <t>RESUMEN DE AVANCE DE SIEMBRA Y COSECHAS AÑO AGRÍCOLA 2016 / 2017 (R+T)</t>
  </si>
  <si>
    <t>PV 2016</t>
  </si>
  <si>
    <t>PERENNES 2016/ 2017</t>
  </si>
  <si>
    <t>AVANCE DE SIEMBRAS Y COSECHAS CICLO PV 2016  (AÑO AGRICOLA) RIEGO</t>
  </si>
  <si>
    <t>AVANCE DE SIEMBRAS Y COSECHAS CICLO PV 2016  (AÑO AGRICOLA)</t>
  </si>
  <si>
    <t>AVANCE DE SIEMBRAS Y COSECHAS CICLO PV 2016  (AÑO AGRICOLA) TEMPORAL</t>
  </si>
  <si>
    <t>CONSOLIDADO CULTIVOS PERENNES</t>
  </si>
  <si>
    <t>Superficie plantada nueva (ha)</t>
  </si>
  <si>
    <t>Superficie plantada en desarrollo (ha)</t>
  </si>
  <si>
    <t>Superficie plantada en producción (ha)</t>
  </si>
  <si>
    <t>Superficie plantada total (ha)</t>
  </si>
  <si>
    <t>GRAN TOTAL</t>
  </si>
  <si>
    <t>CONSOLIDADO CULTIVOS O.I. 2015 / 2016</t>
  </si>
  <si>
    <t>Superficie a Cosechar</t>
  </si>
  <si>
    <t>Producción  programada (ton)</t>
  </si>
  <si>
    <t>Producción obtenida  (ton)</t>
  </si>
  <si>
    <t>Rendimiento programado (ton/ha)</t>
  </si>
  <si>
    <t>Rendimiento obtenido  (ton)</t>
  </si>
  <si>
    <t>Avance de la Producción Pecuaria 2016</t>
  </si>
  <si>
    <t>Estado de San Luis Potosi</t>
  </si>
  <si>
    <t>Clasificación / Especie</t>
  </si>
  <si>
    <t>Producción acumulada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</si>
  <si>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</si>
  <si>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</si>
  <si>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</si>
  <si>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</si>
  <si>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</si>
  <si>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</si>
  <si>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</si>
  <si>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</si>
  <si>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</si>
  <si>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</si>
  <si>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</si>
  <si>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</si>
  <si>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</si>
  <si>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</si>
  <si>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</si>
  <si>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</si>
  <si>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</si>
  <si>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Fuente: Red Agropecuaria Web / SAGARPA/ SIAP</t>
  </si>
  <si>
    <t>Alfalfa verde Riego</t>
  </si>
  <si>
    <t>Caña de azucar Riego</t>
  </si>
  <si>
    <t>Café cereza Temporal</t>
  </si>
  <si>
    <t>Caña de azucar Temporal</t>
  </si>
  <si>
    <t>O.I. 2016 / 2017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</si>
  <si>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</si>
  <si>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</si>
  <si>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</si>
  <si>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</si>
  <si>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</si>
  <si>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</si>
  <si>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</si>
  <si>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</si>
  <si>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</si>
  <si>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</si>
  <si>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</si>
  <si>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</si>
  <si>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</si>
  <si>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</si>
  <si>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</si>
  <si>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</si>
  <si>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 en verde</t>
  </si>
  <si>
    <t>Rye grass en verde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</si>
  <si>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</si>
  <si>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</si>
  <si>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</si>
  <si>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</si>
  <si>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</si>
  <si>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</si>
  <si>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</si>
  <si>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</si>
  <si>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</si>
  <si>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</si>
  <si>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Zacate</t>
  </si>
  <si>
    <t xml:space="preserve">                                                                    SECRETARIA DE DESARROLLO AGROPECUARIO Y RECURSOS HIDRAULICOS</t>
  </si>
  <si>
    <t xml:space="preserve">                                                                                            SISTEMA NACIONAL DE INFORMACION PARA EL DESARROLLO RURAL SUSTENTABLE</t>
  </si>
  <si>
    <t xml:space="preserve">                                                                     AVANCE DE SIEMBRAS Y COSECHAS PERENNES 2016 / 2017</t>
  </si>
  <si>
    <t>* PERENNES CUTIVOS ESPECIALES 2016 / 2017</t>
  </si>
  <si>
    <t>AVANCE DE SIEMBRAS Y COSECHAS PERENNES 2016 RIEGO</t>
  </si>
  <si>
    <t>AVANCE DE SIEMBRAS Y COSECHAS PERENNES 2016 TEMPORAL</t>
  </si>
  <si>
    <t>*AVANCE DE SIEMBRAS Y COSECHAS CICLO O.I. 2016/2017</t>
  </si>
  <si>
    <t>Superficie sembrada  (ha)</t>
  </si>
  <si>
    <t>Los datos reportados corresponden a cultivos Perennes año 2016. Y en relación a Perennes Especiales  (caña de azucar, café, alfalfa) 2016/2017, estos datos se iran considerando una vez que inicie este periodo.</t>
  </si>
  <si>
    <t xml:space="preserve">Una vez que inicie el ciclo correspondientes a este periodo, se  iran considerando datos de avance. </t>
  </si>
  <si>
    <t xml:space="preserve">*Nota: Una vez que inicie el ciclo correspondientes a este periodo, se  iran considerando datos de avance. </t>
  </si>
  <si>
    <t xml:space="preserve">*Nota: Una vez que inicien el ciclo correspondientes a este periodo, se  iran considerando datos de avance. </t>
  </si>
  <si>
    <t>Se esta iniciando ciclo Primavera Verano 2016, con datos de superficie  programada a sembrar de  484,517 Ha. para el presente ciclo PV 2016, al mes de  marzo se tienen reportes de 56 Ha. sembradas, correspondiente a la modalidad de riego siendo cultivos de: acelga, calabacita,cebolla, col, cilantro y lechuga.</t>
  </si>
  <si>
    <t>Producción del Mes (ton)</t>
  </si>
  <si>
    <t>Resumen: Riego + Temporal (R+T)</t>
  </si>
  <si>
    <t>* Perennes / Superficie plantada total (196,285), y superficie en producción (193,928 Ha.)</t>
  </si>
  <si>
    <t>SUPERFICIE PROGRAMADA A SEMBRAR (HA)</t>
  </si>
  <si>
    <t>SUPERFICIE PROGRAMADA SIEMBRA  / PLANTADA (HA)</t>
  </si>
  <si>
    <t>SUPERFICIE SEMBRADA / PLANTADA (HA)</t>
  </si>
  <si>
    <t>Reporte preliminar</t>
  </si>
  <si>
    <t>Superficie cosechada  (ha)</t>
  </si>
  <si>
    <t>Rendimiento  programado (ton/ha)</t>
  </si>
  <si>
    <t>Superficie  programada a sembrar (ha)</t>
  </si>
  <si>
    <t>CONSOLIDADO CULTIVOS P.V.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</si>
</sst>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_ ;[Red]\-#,##0\ "/>
    <numFmt numFmtId="166" formatCode="#,##0.00_ ;[Red]\-#,##0.00\ 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8"/>
      <color rgb="FF333333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FFEE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3" fontId="14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2" fillId="4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right" vertical="top" wrapText="1"/>
    </xf>
    <xf numFmtId="4" fontId="6" fillId="5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6" borderId="0" xfId="0" applyFill="1"/>
    <xf numFmtId="0" fontId="0" fillId="5" borderId="1" xfId="0" applyFill="1" applyBorder="1"/>
    <xf numFmtId="0" fontId="0" fillId="0" borderId="1" xfId="0" applyFill="1" applyBorder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5" borderId="1" xfId="0" applyFill="1" applyBorder="1" applyAlignment="1">
      <alignment vertical="center" wrapText="1"/>
    </xf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8" fillId="0" borderId="0" xfId="0" applyFont="1" applyBorder="1" applyAlignment="1"/>
    <xf numFmtId="0" fontId="0" fillId="0" borderId="6" xfId="0" applyBorder="1"/>
    <xf numFmtId="0" fontId="1" fillId="0" borderId="0" xfId="0" applyFont="1" applyBorder="1" applyAlignment="1"/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/>
    <xf numFmtId="0" fontId="15" fillId="0" borderId="0" xfId="0" applyFont="1" applyBorder="1"/>
    <xf numFmtId="0" fontId="18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12" fillId="4" borderId="13" xfId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wrapText="1"/>
    </xf>
    <xf numFmtId="164" fontId="19" fillId="0" borderId="16" xfId="2" applyNumberFormat="1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3" fontId="19" fillId="0" borderId="1" xfId="0" applyNumberFormat="1" applyFont="1" applyFill="1" applyBorder="1" applyAlignment="1">
      <alignment horizontal="center" wrapText="1"/>
    </xf>
    <xf numFmtId="3" fontId="16" fillId="0" borderId="1" xfId="0" applyNumberFormat="1" applyFont="1" applyFill="1" applyBorder="1" applyAlignment="1">
      <alignment horizontal="center" wrapText="1"/>
    </xf>
    <xf numFmtId="3" fontId="19" fillId="0" borderId="16" xfId="0" applyNumberFormat="1" applyFont="1" applyFill="1" applyBorder="1" applyAlignment="1">
      <alignment horizontal="center" wrapText="1"/>
    </xf>
    <xf numFmtId="164" fontId="19" fillId="0" borderId="1" xfId="2" applyNumberFormat="1" applyFont="1" applyFill="1" applyBorder="1" applyAlignment="1">
      <alignment horizontal="right" wrapText="1"/>
    </xf>
    <xf numFmtId="3" fontId="19" fillId="0" borderId="1" xfId="0" applyNumberFormat="1" applyFont="1" applyFill="1" applyBorder="1" applyAlignment="1">
      <alignment horizontal="right" wrapText="1"/>
    </xf>
    <xf numFmtId="164" fontId="16" fillId="0" borderId="1" xfId="2" applyNumberFormat="1" applyFont="1" applyFill="1" applyBorder="1" applyAlignment="1">
      <alignment horizontal="center" wrapText="1"/>
    </xf>
    <xf numFmtId="164" fontId="19" fillId="0" borderId="1" xfId="2" applyNumberFormat="1" applyFont="1" applyFill="1" applyBorder="1" applyAlignment="1">
      <alignment wrapText="1"/>
    </xf>
    <xf numFmtId="3" fontId="19" fillId="0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3" fillId="7" borderId="12" xfId="1" applyFont="1" applyFill="1" applyBorder="1" applyAlignment="1">
      <alignment horizontal="center" vertical="center" wrapText="1"/>
    </xf>
    <xf numFmtId="0" fontId="13" fillId="7" borderId="13" xfId="1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/>
    </xf>
    <xf numFmtId="0" fontId="19" fillId="7" borderId="11" xfId="0" applyFont="1" applyFill="1" applyBorder="1" applyAlignment="1">
      <alignment horizontal="center"/>
    </xf>
    <xf numFmtId="3" fontId="19" fillId="7" borderId="11" xfId="0" applyNumberFormat="1" applyFont="1" applyFill="1" applyBorder="1" applyAlignment="1">
      <alignment horizontal="center"/>
    </xf>
    <xf numFmtId="0" fontId="19" fillId="7" borderId="9" xfId="0" applyFont="1" applyFill="1" applyBorder="1" applyAlignment="1">
      <alignment horizontal="justify" wrapText="1"/>
    </xf>
    <xf numFmtId="0" fontId="20" fillId="8" borderId="17" xfId="0" applyFont="1" applyFill="1" applyBorder="1" applyAlignment="1">
      <alignment wrapText="1"/>
    </xf>
    <xf numFmtId="0" fontId="12" fillId="4" borderId="1" xfId="1" applyFont="1" applyFill="1" applyBorder="1" applyAlignment="1">
      <alignment horizontal="center" vertical="center" wrapText="1"/>
    </xf>
    <xf numFmtId="0" fontId="12" fillId="4" borderId="17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4" fontId="5" fillId="4" borderId="1" xfId="0" applyNumberFormat="1" applyFont="1" applyFill="1" applyBorder="1" applyAlignment="1">
      <alignment horizontal="right" vertical="top" wrapText="1"/>
    </xf>
    <xf numFmtId="0" fontId="5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/>
    <xf numFmtId="17" fontId="2" fillId="0" borderId="6" xfId="1" applyNumberFormat="1" applyFont="1" applyBorder="1" applyAlignment="1">
      <alignment horizontal="left" wrapText="1"/>
    </xf>
    <xf numFmtId="17" fontId="0" fillId="0" borderId="0" xfId="0" applyNumberFormat="1" applyBorder="1"/>
    <xf numFmtId="0" fontId="2" fillId="0" borderId="0" xfId="0" applyFont="1" applyBorder="1" applyAlignment="1">
      <alignment vertical="center" wrapText="1"/>
    </xf>
    <xf numFmtId="0" fontId="2" fillId="0" borderId="0" xfId="1" applyFont="1" applyBorder="1" applyAlignment="1">
      <alignment wrapText="1"/>
    </xf>
    <xf numFmtId="0" fontId="22" fillId="0" borderId="0" xfId="1" applyFont="1" applyFill="1" applyBorder="1"/>
    <xf numFmtId="0" fontId="22" fillId="0" borderId="0" xfId="1" applyFont="1" applyBorder="1"/>
    <xf numFmtId="17" fontId="22" fillId="0" borderId="0" xfId="1" applyNumberFormat="1" applyFont="1" applyBorder="1" applyAlignment="1">
      <alignment horizontal="left" wrapText="1"/>
    </xf>
    <xf numFmtId="4" fontId="23" fillId="9" borderId="1" xfId="0" applyNumberFormat="1" applyFont="1" applyFill="1" applyBorder="1" applyAlignment="1">
      <alignment horizontal="right" vertical="top" wrapText="1"/>
    </xf>
    <xf numFmtId="0" fontId="23" fillId="9" borderId="1" xfId="0" applyFont="1" applyFill="1" applyBorder="1" applyAlignment="1">
      <alignment horizontal="right" vertical="top" wrapText="1"/>
    </xf>
    <xf numFmtId="0" fontId="0" fillId="0" borderId="21" xfId="0" applyBorder="1"/>
    <xf numFmtId="0" fontId="25" fillId="2" borderId="1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left" vertical="top" wrapText="1"/>
    </xf>
    <xf numFmtId="3" fontId="19" fillId="0" borderId="16" xfId="0" applyNumberFormat="1" applyFont="1" applyFill="1" applyBorder="1" applyAlignment="1">
      <alignment horizontal="center"/>
    </xf>
    <xf numFmtId="165" fontId="19" fillId="0" borderId="1" xfId="0" applyNumberFormat="1" applyFont="1" applyFill="1" applyBorder="1" applyAlignment="1">
      <alignment horizontal="center"/>
    </xf>
    <xf numFmtId="164" fontId="19" fillId="0" borderId="1" xfId="2" applyNumberFormat="1" applyFont="1" applyFill="1" applyBorder="1" applyAlignment="1">
      <alignment horizontal="center"/>
    </xf>
    <xf numFmtId="0" fontId="20" fillId="8" borderId="17" xfId="0" applyFont="1" applyFill="1" applyBorder="1" applyAlignment="1">
      <alignment horizontal="justify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/>
    </xf>
    <xf numFmtId="4" fontId="2" fillId="5" borderId="11" xfId="0" applyNumberFormat="1" applyFont="1" applyFill="1" applyBorder="1" applyAlignment="1">
      <alignment horizontal="center" vertical="center" wrapText="1"/>
    </xf>
    <xf numFmtId="4" fontId="2" fillId="5" borderId="18" xfId="0" applyNumberFormat="1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vertical="center"/>
    </xf>
    <xf numFmtId="3" fontId="1" fillId="5" borderId="11" xfId="0" applyNumberFormat="1" applyFont="1" applyFill="1" applyBorder="1"/>
    <xf numFmtId="4" fontId="1" fillId="5" borderId="11" xfId="0" applyNumberFormat="1" applyFont="1" applyFill="1" applyBorder="1"/>
    <xf numFmtId="4" fontId="1" fillId="5" borderId="18" xfId="0" applyNumberFormat="1" applyFont="1" applyFill="1" applyBorder="1"/>
    <xf numFmtId="3" fontId="2" fillId="5" borderId="1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top" wrapText="1"/>
    </xf>
    <xf numFmtId="0" fontId="1" fillId="0" borderId="5" xfId="0" applyFont="1" applyBorder="1"/>
    <xf numFmtId="17" fontId="0" fillId="0" borderId="6" xfId="0" applyNumberFormat="1" applyBorder="1"/>
    <xf numFmtId="0" fontId="23" fillId="9" borderId="15" xfId="0" applyFont="1" applyFill="1" applyBorder="1" applyAlignment="1">
      <alignment horizontal="left" vertical="top" wrapText="1"/>
    </xf>
    <xf numFmtId="0" fontId="23" fillId="9" borderId="17" xfId="0" applyFont="1" applyFill="1" applyBorder="1" applyAlignment="1">
      <alignment horizontal="right" vertical="top" wrapText="1"/>
    </xf>
    <xf numFmtId="4" fontId="23" fillId="9" borderId="17" xfId="0" applyNumberFormat="1" applyFont="1" applyFill="1" applyBorder="1" applyAlignment="1">
      <alignment horizontal="right" vertical="top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4" fontId="24" fillId="0" borderId="18" xfId="0" applyNumberFormat="1" applyFont="1" applyBorder="1" applyAlignment="1">
      <alignment vertical="center" wrapText="1"/>
    </xf>
    <xf numFmtId="0" fontId="25" fillId="5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66" fontId="1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6" fontId="3" fillId="0" borderId="0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right" wrapText="1"/>
    </xf>
    <xf numFmtId="166" fontId="6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vertical="center" wrapText="1"/>
    </xf>
    <xf numFmtId="0" fontId="13" fillId="0" borderId="0" xfId="0" applyNumberFormat="1" applyFont="1" applyFill="1" applyBorder="1" applyAlignment="1" applyProtection="1">
      <alignment horizontal="center" wrapText="1"/>
    </xf>
    <xf numFmtId="0" fontId="12" fillId="4" borderId="15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top" wrapText="1"/>
    </xf>
    <xf numFmtId="43" fontId="5" fillId="4" borderId="1" xfId="2" applyFont="1" applyFill="1" applyBorder="1" applyAlignment="1">
      <alignment horizontal="right" vertical="top" wrapText="1"/>
    </xf>
    <xf numFmtId="4" fontId="0" fillId="0" borderId="21" xfId="0" applyNumberFormat="1" applyBorder="1"/>
    <xf numFmtId="0" fontId="18" fillId="8" borderId="17" xfId="0" applyFont="1" applyFill="1" applyBorder="1" applyAlignment="1">
      <alignment wrapText="1"/>
    </xf>
    <xf numFmtId="17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4" fillId="0" borderId="0" xfId="0" applyFont="1" applyFill="1" applyBorder="1" applyAlignment="1">
      <alignment horizontal="left" vertical="center" wrapText="1"/>
    </xf>
    <xf numFmtId="0" fontId="28" fillId="4" borderId="1" xfId="0" applyFont="1" applyFill="1" applyBorder="1"/>
    <xf numFmtId="164" fontId="18" fillId="0" borderId="1" xfId="0" applyNumberFormat="1" applyFont="1" applyFill="1" applyBorder="1" applyAlignment="1">
      <alignment horizont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right" vertical="top" wrapText="1"/>
    </xf>
    <xf numFmtId="4" fontId="6" fillId="3" borderId="17" xfId="0" applyNumberFormat="1" applyFont="1" applyFill="1" applyBorder="1" applyAlignment="1">
      <alignment horizontal="right" vertical="top" wrapText="1"/>
    </xf>
    <xf numFmtId="4" fontId="6" fillId="2" borderId="17" xfId="0" applyNumberFormat="1" applyFont="1" applyFill="1" applyBorder="1" applyAlignment="1">
      <alignment horizontal="right" vertical="top" wrapText="1"/>
    </xf>
    <xf numFmtId="0" fontId="29" fillId="10" borderId="15" xfId="0" applyFont="1" applyFill="1" applyBorder="1" applyAlignment="1">
      <alignment horizontal="left" vertical="top" wrapText="1"/>
    </xf>
    <xf numFmtId="0" fontId="29" fillId="10" borderId="1" xfId="0" applyFont="1" applyFill="1" applyBorder="1" applyAlignment="1">
      <alignment horizontal="right" vertical="top" wrapText="1"/>
    </xf>
    <xf numFmtId="0" fontId="29" fillId="10" borderId="17" xfId="0" applyFont="1" applyFill="1" applyBorder="1" applyAlignment="1">
      <alignment horizontal="right" vertical="top" wrapText="1"/>
    </xf>
    <xf numFmtId="0" fontId="30" fillId="0" borderId="0" xfId="0" applyFont="1" applyAlignment="1">
      <alignment vertical="center" wrapText="1"/>
    </xf>
    <xf numFmtId="0" fontId="1" fillId="0" borderId="0" xfId="0" applyFont="1"/>
    <xf numFmtId="0" fontId="31" fillId="0" borderId="0" xfId="0" applyFont="1"/>
    <xf numFmtId="0" fontId="2" fillId="0" borderId="2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5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7" fillId="0" borderId="19" xfId="1" applyFont="1" applyBorder="1" applyAlignment="1">
      <alignment horizontal="center" wrapText="1"/>
    </xf>
    <xf numFmtId="0" fontId="27" fillId="0" borderId="20" xfId="1" applyFont="1" applyBorder="1" applyAlignment="1">
      <alignment horizontal="center" wrapText="1"/>
    </xf>
    <xf numFmtId="0" fontId="26" fillId="0" borderId="20" xfId="0" applyNumberFormat="1" applyFont="1" applyFill="1" applyBorder="1" applyAlignment="1" applyProtection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1" fillId="0" borderId="5" xfId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21" fillId="0" borderId="6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6" fillId="10" borderId="15" xfId="0" applyFont="1" applyFill="1" applyBorder="1" applyAlignment="1">
      <alignment vertical="top" wrapText="1"/>
    </xf>
    <xf numFmtId="0" fontId="26" fillId="10" borderId="1" xfId="0" applyFont="1" applyFill="1" applyBorder="1" applyAlignment="1">
      <alignment vertical="top" wrapText="1"/>
    </xf>
    <xf numFmtId="0" fontId="26" fillId="10" borderId="17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104775</xdr:rowOff>
    </xdr:from>
    <xdr:to>
      <xdr:col>4</xdr:col>
      <xdr:colOff>323850</xdr:colOff>
      <xdr:row>6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685800"/>
          <a:ext cx="258127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2:M16"/>
  <sheetViews>
    <sheetView tabSelected="1" workbookViewId="0">
      <selection activeCell="L10" sqref="L10"/>
    </sheetView>
  </sheetViews>
  <sheetFormatPr baseColWidth="10" defaultRowHeight="15" x14ac:dyDescent="0.25"/>
  <cols>
    <col min="1" max="1" width="4.7109375" customWidth="1"/>
    <col min="3" max="3" width="12.7109375" customWidth="1"/>
    <col min="8" max="8" width="13.28515625" customWidth="1"/>
    <col min="11" max="11" width="49.5703125" customWidth="1"/>
  </cols>
  <sheetData>
    <row r="2" spans="2:13" ht="15.75" thickBot="1" x14ac:dyDescent="0.3">
      <c r="M2" s="18"/>
    </row>
    <row r="3" spans="2:13" x14ac:dyDescent="0.25">
      <c r="B3" s="28"/>
      <c r="C3" s="29"/>
      <c r="D3" s="29"/>
      <c r="E3" s="29"/>
      <c r="F3" s="29"/>
      <c r="G3" s="29"/>
      <c r="H3" s="29"/>
      <c r="I3" s="29"/>
      <c r="J3" s="29"/>
      <c r="K3" s="30"/>
    </row>
    <row r="4" spans="2:13" ht="15.75" x14ac:dyDescent="0.25">
      <c r="B4" s="31"/>
      <c r="C4" s="32"/>
      <c r="D4" s="33"/>
      <c r="E4" s="33" t="s">
        <v>73</v>
      </c>
      <c r="F4" s="33"/>
      <c r="G4" s="33"/>
      <c r="H4" s="33"/>
      <c r="I4" s="33"/>
      <c r="J4" s="32"/>
      <c r="K4" s="34"/>
    </row>
    <row r="5" spans="2:13" x14ac:dyDescent="0.25">
      <c r="B5" s="31"/>
      <c r="C5" s="32"/>
      <c r="D5" s="35"/>
      <c r="E5" s="35" t="s">
        <v>74</v>
      </c>
      <c r="F5" s="35"/>
      <c r="G5" s="35"/>
      <c r="I5" s="35"/>
      <c r="J5" s="32"/>
      <c r="K5" s="34"/>
    </row>
    <row r="6" spans="2:13" ht="15.75" x14ac:dyDescent="0.25">
      <c r="B6" s="31"/>
      <c r="C6" s="32"/>
      <c r="D6" s="32"/>
      <c r="E6" s="32"/>
      <c r="F6" s="129" t="s">
        <v>83</v>
      </c>
      <c r="G6" s="32"/>
      <c r="H6" s="35"/>
      <c r="I6" s="32"/>
      <c r="J6" s="32"/>
      <c r="K6" s="34"/>
    </row>
    <row r="7" spans="2:13" ht="15.75" x14ac:dyDescent="0.25">
      <c r="B7" s="36"/>
      <c r="C7" s="37"/>
      <c r="D7" s="38"/>
      <c r="E7" s="38"/>
      <c r="F7" s="38"/>
      <c r="G7" s="38"/>
      <c r="H7" s="39"/>
      <c r="I7" s="128" t="s">
        <v>75</v>
      </c>
      <c r="J7" s="39"/>
      <c r="K7" s="40"/>
    </row>
    <row r="8" spans="2:13" ht="15.75" thickBot="1" x14ac:dyDescent="0.3">
      <c r="B8" s="41" t="s">
        <v>76</v>
      </c>
      <c r="C8" s="42"/>
      <c r="D8" s="42"/>
      <c r="E8" s="42"/>
      <c r="F8" s="42"/>
      <c r="G8" s="42"/>
      <c r="H8" s="42"/>
      <c r="I8" s="42"/>
      <c r="J8" s="42"/>
      <c r="K8" s="43"/>
    </row>
    <row r="9" spans="2:13" ht="56.25" x14ac:dyDescent="0.25">
      <c r="B9" s="57" t="s">
        <v>77</v>
      </c>
      <c r="C9" s="58" t="s">
        <v>174</v>
      </c>
      <c r="D9" s="58" t="s">
        <v>175</v>
      </c>
      <c r="E9" s="58" t="s">
        <v>62</v>
      </c>
      <c r="F9" s="58" t="s">
        <v>63</v>
      </c>
      <c r="G9" s="58" t="s">
        <v>78</v>
      </c>
      <c r="H9" s="58" t="s">
        <v>79</v>
      </c>
      <c r="I9" s="58" t="s">
        <v>80</v>
      </c>
      <c r="J9" s="58" t="s">
        <v>81</v>
      </c>
      <c r="K9" s="59" t="s">
        <v>82</v>
      </c>
    </row>
    <row r="10" spans="2:13" s="56" customFormat="1" ht="85.5" customHeight="1" x14ac:dyDescent="0.25">
      <c r="B10" s="45" t="s">
        <v>84</v>
      </c>
      <c r="C10" s="46">
        <v>484517</v>
      </c>
      <c r="D10" s="47">
        <v>56</v>
      </c>
      <c r="E10" s="47">
        <v>0</v>
      </c>
      <c r="F10" s="47">
        <v>0</v>
      </c>
      <c r="G10" s="132">
        <f>D10-E10-F10</f>
        <v>56</v>
      </c>
      <c r="H10" s="47">
        <v>1236571</v>
      </c>
      <c r="I10" s="48">
        <v>0</v>
      </c>
      <c r="J10" s="49">
        <v>0</v>
      </c>
      <c r="K10" s="127" t="s">
        <v>169</v>
      </c>
    </row>
    <row r="11" spans="2:13" s="56" customFormat="1" ht="60.75" customHeight="1" x14ac:dyDescent="0.25">
      <c r="B11" s="45" t="s">
        <v>85</v>
      </c>
      <c r="C11" s="50">
        <v>196285</v>
      </c>
      <c r="D11" s="48">
        <v>193928</v>
      </c>
      <c r="E11" s="51">
        <v>18026</v>
      </c>
      <c r="F11" s="52">
        <v>0</v>
      </c>
      <c r="G11" s="53">
        <v>175902</v>
      </c>
      <c r="H11" s="48">
        <v>3843240</v>
      </c>
      <c r="I11" s="54">
        <v>331091</v>
      </c>
      <c r="J11" s="55">
        <v>198868</v>
      </c>
      <c r="K11" s="64" t="s">
        <v>165</v>
      </c>
    </row>
    <row r="12" spans="2:13" s="27" customFormat="1" ht="39" customHeight="1" x14ac:dyDescent="0.25">
      <c r="B12" s="45" t="s">
        <v>127</v>
      </c>
      <c r="C12" s="84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6">
        <v>0</v>
      </c>
      <c r="J12" s="86">
        <v>0</v>
      </c>
      <c r="K12" s="87" t="s">
        <v>166</v>
      </c>
    </row>
    <row r="13" spans="2:13" ht="15.75" thickBot="1" x14ac:dyDescent="0.3">
      <c r="B13" s="60" t="s">
        <v>51</v>
      </c>
      <c r="C13" s="61"/>
      <c r="D13" s="62">
        <f t="shared" ref="D13:J13" si="0">SUM(D10:D12)</f>
        <v>193984</v>
      </c>
      <c r="E13" s="62">
        <f t="shared" si="0"/>
        <v>18026</v>
      </c>
      <c r="F13" s="62">
        <f t="shared" si="0"/>
        <v>0</v>
      </c>
      <c r="G13" s="62">
        <f t="shared" si="0"/>
        <v>175958</v>
      </c>
      <c r="H13" s="62">
        <f t="shared" si="0"/>
        <v>5079811</v>
      </c>
      <c r="I13" s="62">
        <f t="shared" si="0"/>
        <v>331091</v>
      </c>
      <c r="J13" s="62">
        <f t="shared" si="0"/>
        <v>198868</v>
      </c>
      <c r="K13" s="63"/>
    </row>
    <row r="14" spans="2:13" x14ac:dyDescent="0.25">
      <c r="B14" s="146" t="s">
        <v>171</v>
      </c>
    </row>
    <row r="15" spans="2:13" x14ac:dyDescent="0.25">
      <c r="B15" s="147" t="s">
        <v>122</v>
      </c>
    </row>
    <row r="16" spans="2:13" x14ac:dyDescent="0.25">
      <c r="B16" s="6" t="s">
        <v>172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O79"/>
  <sheetViews>
    <sheetView topLeftCell="A13" workbookViewId="0">
      <selection activeCell="O12" sqref="O12"/>
    </sheetView>
  </sheetViews>
  <sheetFormatPr baseColWidth="10" defaultColWidth="11.42578125" defaultRowHeight="15" x14ac:dyDescent="0.25"/>
  <cols>
    <col min="2" max="2" width="19.5703125" customWidth="1"/>
    <col min="3" max="3" width="14.42578125" customWidth="1"/>
  </cols>
  <sheetData>
    <row r="1" spans="2:13" ht="15.75" thickBot="1" x14ac:dyDescent="0.3"/>
    <row r="2" spans="2:13" ht="15.75" x14ac:dyDescent="0.25">
      <c r="B2" s="152" t="s">
        <v>59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spans="2:13" ht="15.75" x14ac:dyDescent="0.25">
      <c r="B3" s="155" t="s">
        <v>60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7"/>
    </row>
    <row r="4" spans="2:13" ht="15.75" x14ac:dyDescent="0.25">
      <c r="B4" s="155" t="s">
        <v>87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7"/>
    </row>
    <row r="5" spans="2:13" ht="27" thickBot="1" x14ac:dyDescent="0.3">
      <c r="B5" s="158" t="s">
        <v>61</v>
      </c>
      <c r="C5" s="159"/>
      <c r="D5" s="9" t="s">
        <v>0</v>
      </c>
      <c r="E5" s="10">
        <v>2016</v>
      </c>
      <c r="F5" s="11"/>
      <c r="G5" s="11"/>
      <c r="H5" s="12"/>
      <c r="I5" s="12"/>
      <c r="J5" s="12"/>
      <c r="K5" s="12"/>
      <c r="L5" s="9" t="s">
        <v>55</v>
      </c>
      <c r="M5" s="72">
        <v>42430</v>
      </c>
    </row>
    <row r="6" spans="2:13" ht="45" x14ac:dyDescent="0.25">
      <c r="B6" s="13" t="s">
        <v>180</v>
      </c>
      <c r="C6" s="65" t="s">
        <v>173</v>
      </c>
      <c r="D6" s="65" t="s">
        <v>164</v>
      </c>
      <c r="E6" s="65" t="s">
        <v>62</v>
      </c>
      <c r="F6" s="65" t="s">
        <v>63</v>
      </c>
      <c r="G6" s="65" t="s">
        <v>64</v>
      </c>
      <c r="H6" s="65" t="s">
        <v>65</v>
      </c>
      <c r="I6" s="65" t="s">
        <v>66</v>
      </c>
      <c r="J6" s="65" t="s">
        <v>67</v>
      </c>
      <c r="K6" s="65" t="s">
        <v>68</v>
      </c>
      <c r="L6" s="65" t="s">
        <v>69</v>
      </c>
      <c r="M6" s="66" t="s">
        <v>70</v>
      </c>
    </row>
    <row r="7" spans="2:13" ht="15.75" thickBot="1" x14ac:dyDescent="0.3">
      <c r="B7" s="91" t="s">
        <v>71</v>
      </c>
      <c r="C7" s="92">
        <f t="shared" ref="C7:M7" si="0">C59+C77</f>
        <v>484517</v>
      </c>
      <c r="D7" s="92">
        <f t="shared" si="0"/>
        <v>56</v>
      </c>
      <c r="E7" s="92">
        <f t="shared" si="0"/>
        <v>0</v>
      </c>
      <c r="F7" s="92">
        <f t="shared" si="0"/>
        <v>0</v>
      </c>
      <c r="G7" s="92">
        <f t="shared" si="0"/>
        <v>56</v>
      </c>
      <c r="H7" s="92">
        <f t="shared" si="0"/>
        <v>1236571.31</v>
      </c>
      <c r="I7" s="92">
        <f t="shared" si="0"/>
        <v>0</v>
      </c>
      <c r="J7" s="92">
        <f t="shared" si="0"/>
        <v>0</v>
      </c>
      <c r="K7" s="92">
        <f t="shared" si="0"/>
        <v>0</v>
      </c>
      <c r="L7" s="92">
        <f t="shared" si="0"/>
        <v>0</v>
      </c>
      <c r="M7" s="93">
        <f t="shared" si="0"/>
        <v>0</v>
      </c>
    </row>
    <row r="8" spans="2:13" s="6" customFormat="1" x14ac:dyDescent="0.25"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</row>
    <row r="9" spans="2:13" ht="15.75" thickBot="1" x14ac:dyDescent="0.3">
      <c r="B9" s="7"/>
      <c r="C9" s="8"/>
      <c r="D9" s="7"/>
      <c r="E9" s="8"/>
      <c r="F9" s="6"/>
      <c r="G9" s="130"/>
      <c r="H9" s="8"/>
      <c r="I9" s="6"/>
      <c r="J9" s="6"/>
      <c r="K9" s="6"/>
      <c r="L9" s="6"/>
      <c r="M9" s="6"/>
    </row>
    <row r="10" spans="2:13" x14ac:dyDescent="0.25">
      <c r="B10" s="160" t="s">
        <v>86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2"/>
    </row>
    <row r="11" spans="2:13" ht="45" x14ac:dyDescent="0.25">
      <c r="B11" s="67" t="s">
        <v>1</v>
      </c>
      <c r="C11" s="65" t="s">
        <v>173</v>
      </c>
      <c r="D11" s="65" t="s">
        <v>2</v>
      </c>
      <c r="E11" s="65" t="s">
        <v>62</v>
      </c>
      <c r="F11" s="65" t="s">
        <v>63</v>
      </c>
      <c r="G11" s="67" t="s">
        <v>72</v>
      </c>
      <c r="H11" s="65" t="s">
        <v>65</v>
      </c>
      <c r="I11" s="65" t="s">
        <v>66</v>
      </c>
      <c r="J11" s="65" t="s">
        <v>67</v>
      </c>
      <c r="K11" s="65" t="s">
        <v>68</v>
      </c>
      <c r="L11" s="65" t="s">
        <v>69</v>
      </c>
      <c r="M11" s="65" t="s">
        <v>70</v>
      </c>
    </row>
    <row r="12" spans="2:13" x14ac:dyDescent="0.25">
      <c r="B12" s="109" t="s">
        <v>4</v>
      </c>
      <c r="C12" s="14">
        <v>30</v>
      </c>
      <c r="D12" s="14">
        <v>3</v>
      </c>
      <c r="E12" s="14">
        <v>0</v>
      </c>
      <c r="F12" s="14">
        <v>0</v>
      </c>
      <c r="G12" s="14">
        <f>D12-E12-F12</f>
        <v>3</v>
      </c>
      <c r="H12" s="14">
        <v>196.25</v>
      </c>
      <c r="I12" s="14">
        <v>0</v>
      </c>
      <c r="J12" s="14">
        <v>6.5419999999999998</v>
      </c>
      <c r="K12" s="14">
        <v>0</v>
      </c>
      <c r="L12" s="14">
        <v>0</v>
      </c>
      <c r="M12" s="14">
        <v>0</v>
      </c>
    </row>
    <row r="13" spans="2:13" x14ac:dyDescent="0.25">
      <c r="B13" s="99" t="s">
        <v>5</v>
      </c>
      <c r="C13" s="16">
        <v>35</v>
      </c>
      <c r="D13" s="21"/>
      <c r="E13" s="21"/>
      <c r="F13" s="21"/>
      <c r="G13" s="16">
        <f t="shared" ref="G13:G58" si="1">D13-E13-F13</f>
        <v>0</v>
      </c>
      <c r="H13" s="16">
        <v>263</v>
      </c>
      <c r="I13" s="21"/>
      <c r="J13" s="16">
        <v>7.5140000000000002</v>
      </c>
      <c r="K13" s="21"/>
      <c r="L13" s="21"/>
      <c r="M13" s="21"/>
    </row>
    <row r="14" spans="2:13" x14ac:dyDescent="0.25">
      <c r="B14" s="109" t="s">
        <v>6</v>
      </c>
      <c r="C14" s="14">
        <v>8</v>
      </c>
      <c r="D14" s="20"/>
      <c r="E14" s="20"/>
      <c r="F14" s="20"/>
      <c r="G14" s="14">
        <f t="shared" si="1"/>
        <v>0</v>
      </c>
      <c r="H14" s="14">
        <v>208</v>
      </c>
      <c r="I14" s="20"/>
      <c r="J14" s="14">
        <v>26</v>
      </c>
      <c r="K14" s="20"/>
      <c r="L14" s="20"/>
      <c r="M14" s="20"/>
    </row>
    <row r="15" spans="2:13" ht="22.5" x14ac:dyDescent="0.25">
      <c r="B15" s="99" t="s">
        <v>7</v>
      </c>
      <c r="C15" s="16">
        <v>875</v>
      </c>
      <c r="D15" s="21"/>
      <c r="E15" s="21"/>
      <c r="F15" s="21"/>
      <c r="G15" s="16">
        <f t="shared" si="1"/>
        <v>0</v>
      </c>
      <c r="H15" s="17">
        <v>14637</v>
      </c>
      <c r="I15" s="21"/>
      <c r="J15" s="16">
        <v>16.728000000000002</v>
      </c>
      <c r="K15" s="21"/>
      <c r="L15" s="21"/>
      <c r="M15" s="21"/>
    </row>
    <row r="16" spans="2:13" x14ac:dyDescent="0.25">
      <c r="B16" s="109" t="s">
        <v>8</v>
      </c>
      <c r="C16" s="14">
        <v>12</v>
      </c>
      <c r="D16" s="20"/>
      <c r="E16" s="20"/>
      <c r="F16" s="20"/>
      <c r="G16" s="14">
        <f t="shared" si="1"/>
        <v>0</v>
      </c>
      <c r="H16" s="14">
        <v>12</v>
      </c>
      <c r="I16" s="20"/>
      <c r="J16" s="14">
        <v>1</v>
      </c>
      <c r="K16" s="20"/>
      <c r="L16" s="20"/>
      <c r="M16" s="20"/>
    </row>
    <row r="17" spans="2:14" x14ac:dyDescent="0.25">
      <c r="B17" s="99" t="s">
        <v>9</v>
      </c>
      <c r="C17" s="16">
        <v>19</v>
      </c>
      <c r="D17" s="21"/>
      <c r="E17" s="21"/>
      <c r="F17" s="21"/>
      <c r="G17" s="16">
        <f t="shared" si="1"/>
        <v>0</v>
      </c>
      <c r="H17" s="16">
        <v>166</v>
      </c>
      <c r="I17" s="21"/>
      <c r="J17" s="16">
        <v>8.7370000000000001</v>
      </c>
      <c r="K17" s="21"/>
      <c r="L17" s="21"/>
      <c r="M17" s="21"/>
      <c r="N17" s="6"/>
    </row>
    <row r="18" spans="2:14" x14ac:dyDescent="0.25">
      <c r="B18" s="109" t="s">
        <v>10</v>
      </c>
      <c r="C18" s="14">
        <v>18</v>
      </c>
      <c r="D18" s="20"/>
      <c r="E18" s="20"/>
      <c r="F18" s="20"/>
      <c r="G18" s="14">
        <f t="shared" si="1"/>
        <v>0</v>
      </c>
      <c r="H18" s="14">
        <v>453.1</v>
      </c>
      <c r="I18" s="20"/>
      <c r="J18" s="14">
        <v>25.172000000000001</v>
      </c>
      <c r="K18" s="20"/>
      <c r="L18" s="20"/>
      <c r="M18" s="20"/>
      <c r="N18" s="6"/>
    </row>
    <row r="19" spans="2:14" x14ac:dyDescent="0.25">
      <c r="B19" s="99" t="s">
        <v>11</v>
      </c>
      <c r="C19" s="16">
        <v>125</v>
      </c>
      <c r="D19" s="21"/>
      <c r="E19" s="21"/>
      <c r="F19" s="21"/>
      <c r="G19" s="16">
        <f t="shared" si="1"/>
        <v>0</v>
      </c>
      <c r="H19" s="16">
        <v>377.6</v>
      </c>
      <c r="I19" s="21"/>
      <c r="J19" s="16">
        <v>3.0209999999999999</v>
      </c>
      <c r="K19" s="21"/>
      <c r="L19" s="21"/>
      <c r="M19" s="21"/>
      <c r="N19" s="6"/>
    </row>
    <row r="20" spans="2:14" x14ac:dyDescent="0.25">
      <c r="B20" s="109" t="s">
        <v>12</v>
      </c>
      <c r="C20" s="14">
        <v>353</v>
      </c>
      <c r="D20" s="14">
        <v>2</v>
      </c>
      <c r="E20" s="14">
        <v>0</v>
      </c>
      <c r="F20" s="14">
        <v>0</v>
      </c>
      <c r="G20" s="14">
        <f t="shared" si="1"/>
        <v>2</v>
      </c>
      <c r="H20" s="15">
        <v>8242.5</v>
      </c>
      <c r="I20" s="14">
        <v>0</v>
      </c>
      <c r="J20" s="14">
        <v>23.35</v>
      </c>
      <c r="K20" s="14">
        <v>0</v>
      </c>
      <c r="L20" s="14">
        <v>0</v>
      </c>
      <c r="M20" s="14">
        <v>0</v>
      </c>
      <c r="N20" s="6"/>
    </row>
    <row r="21" spans="2:14" x14ac:dyDescent="0.25">
      <c r="B21" s="99" t="s">
        <v>13</v>
      </c>
      <c r="C21" s="16">
        <v>34</v>
      </c>
      <c r="D21" s="21"/>
      <c r="E21" s="21"/>
      <c r="F21" s="21"/>
      <c r="G21" s="16">
        <f t="shared" si="1"/>
        <v>0</v>
      </c>
      <c r="H21" s="16">
        <v>598</v>
      </c>
      <c r="I21" s="21"/>
      <c r="J21" s="16">
        <v>17.588000000000001</v>
      </c>
      <c r="K21" s="21"/>
      <c r="L21" s="21"/>
      <c r="M21" s="21"/>
      <c r="N21" s="6"/>
    </row>
    <row r="22" spans="2:14" x14ac:dyDescent="0.25">
      <c r="B22" s="109" t="s">
        <v>14</v>
      </c>
      <c r="C22" s="14">
        <v>23</v>
      </c>
      <c r="D22" s="20"/>
      <c r="E22" s="20"/>
      <c r="F22" s="20"/>
      <c r="G22" s="14">
        <f t="shared" si="1"/>
        <v>0</v>
      </c>
      <c r="H22" s="14">
        <v>34.5</v>
      </c>
      <c r="I22" s="20"/>
      <c r="J22" s="14">
        <v>1.5</v>
      </c>
      <c r="K22" s="20"/>
      <c r="L22" s="20"/>
      <c r="M22" s="20"/>
      <c r="N22" s="6"/>
    </row>
    <row r="23" spans="2:14" x14ac:dyDescent="0.25">
      <c r="B23" s="99" t="s">
        <v>15</v>
      </c>
      <c r="C23" s="17">
        <v>1626</v>
      </c>
      <c r="D23" s="16">
        <v>4</v>
      </c>
      <c r="E23" s="16">
        <v>0</v>
      </c>
      <c r="F23" s="16">
        <v>0</v>
      </c>
      <c r="G23" s="16">
        <f t="shared" si="1"/>
        <v>4</v>
      </c>
      <c r="H23" s="17">
        <v>69207</v>
      </c>
      <c r="I23" s="16">
        <v>0</v>
      </c>
      <c r="J23" s="16">
        <v>42.563000000000002</v>
      </c>
      <c r="K23" s="16">
        <v>0</v>
      </c>
      <c r="L23" s="16">
        <v>0</v>
      </c>
      <c r="M23" s="16">
        <v>0</v>
      </c>
      <c r="N23" s="6"/>
    </row>
    <row r="24" spans="2:14" x14ac:dyDescent="0.25">
      <c r="B24" s="109" t="s">
        <v>16</v>
      </c>
      <c r="C24" s="14">
        <v>75</v>
      </c>
      <c r="D24" s="20"/>
      <c r="E24" s="20"/>
      <c r="F24" s="20"/>
      <c r="G24" s="14">
        <f t="shared" si="1"/>
        <v>0</v>
      </c>
      <c r="H24" s="15">
        <v>1050</v>
      </c>
      <c r="I24" s="20"/>
      <c r="J24" s="14">
        <v>14</v>
      </c>
      <c r="K24" s="20"/>
      <c r="L24" s="20"/>
      <c r="M24" s="20"/>
      <c r="N24" s="6"/>
    </row>
    <row r="25" spans="2:14" x14ac:dyDescent="0.25">
      <c r="B25" s="99" t="s">
        <v>17</v>
      </c>
      <c r="C25" s="16">
        <v>7</v>
      </c>
      <c r="D25" s="21"/>
      <c r="E25" s="21"/>
      <c r="F25" s="21"/>
      <c r="G25" s="16">
        <f t="shared" si="1"/>
        <v>0</v>
      </c>
      <c r="H25" s="16">
        <v>80.5</v>
      </c>
      <c r="I25" s="21"/>
      <c r="J25" s="16">
        <v>11.5</v>
      </c>
      <c r="K25" s="21"/>
      <c r="L25" s="21"/>
      <c r="M25" s="21"/>
      <c r="N25" s="18"/>
    </row>
    <row r="26" spans="2:14" x14ac:dyDescent="0.25">
      <c r="B26" s="109" t="s">
        <v>18</v>
      </c>
      <c r="C26" s="15">
        <v>19331</v>
      </c>
      <c r="D26" s="14">
        <v>15</v>
      </c>
      <c r="E26" s="14">
        <v>0</v>
      </c>
      <c r="F26" s="14">
        <v>0</v>
      </c>
      <c r="G26" s="14">
        <f t="shared" si="1"/>
        <v>15</v>
      </c>
      <c r="H26" s="15">
        <v>50353.1</v>
      </c>
      <c r="I26" s="14">
        <v>0</v>
      </c>
      <c r="J26" s="14">
        <v>2.605</v>
      </c>
      <c r="K26" s="14">
        <v>0</v>
      </c>
      <c r="L26" s="14">
        <v>0</v>
      </c>
      <c r="M26" s="14">
        <v>0</v>
      </c>
      <c r="N26" s="6"/>
    </row>
    <row r="27" spans="2:14" x14ac:dyDescent="0.25">
      <c r="B27" s="99" t="s">
        <v>19</v>
      </c>
      <c r="C27" s="17">
        <v>1521</v>
      </c>
      <c r="D27" s="16">
        <v>13</v>
      </c>
      <c r="E27" s="16">
        <v>0</v>
      </c>
      <c r="F27" s="16">
        <v>0</v>
      </c>
      <c r="G27" s="16">
        <f t="shared" si="1"/>
        <v>13</v>
      </c>
      <c r="H27" s="17">
        <v>51310.9</v>
      </c>
      <c r="I27" s="16">
        <v>0</v>
      </c>
      <c r="J27" s="16">
        <v>33.734999999999999</v>
      </c>
      <c r="K27" s="16">
        <v>0</v>
      </c>
      <c r="L27" s="16">
        <v>0</v>
      </c>
      <c r="M27" s="16">
        <v>0</v>
      </c>
      <c r="N27" s="6"/>
    </row>
    <row r="28" spans="2:14" x14ac:dyDescent="0.25">
      <c r="B28" s="109" t="s">
        <v>20</v>
      </c>
      <c r="C28" s="14">
        <v>29</v>
      </c>
      <c r="D28" s="20"/>
      <c r="E28" s="20"/>
      <c r="F28" s="20"/>
      <c r="G28" s="14">
        <f t="shared" si="1"/>
        <v>0</v>
      </c>
      <c r="H28" s="15">
        <v>1202</v>
      </c>
      <c r="I28" s="20"/>
      <c r="J28" s="14">
        <v>41.448</v>
      </c>
      <c r="K28" s="20"/>
      <c r="L28" s="20"/>
      <c r="M28" s="20"/>
      <c r="N28" s="6"/>
    </row>
    <row r="29" spans="2:14" x14ac:dyDescent="0.25">
      <c r="B29" s="99" t="s">
        <v>21</v>
      </c>
      <c r="C29" s="16">
        <v>22</v>
      </c>
      <c r="D29" s="21"/>
      <c r="E29" s="21"/>
      <c r="F29" s="21"/>
      <c r="G29" s="16">
        <f t="shared" si="1"/>
        <v>0</v>
      </c>
      <c r="H29" s="16">
        <v>175.5</v>
      </c>
      <c r="I29" s="21"/>
      <c r="J29" s="16">
        <v>7.9770000000000003</v>
      </c>
      <c r="K29" s="21"/>
      <c r="L29" s="21"/>
      <c r="M29" s="21"/>
      <c r="N29" s="6"/>
    </row>
    <row r="30" spans="2:14" x14ac:dyDescent="0.25">
      <c r="B30" s="109" t="s">
        <v>22</v>
      </c>
      <c r="C30" s="14">
        <v>170</v>
      </c>
      <c r="D30" s="14">
        <v>5</v>
      </c>
      <c r="E30" s="14">
        <v>0</v>
      </c>
      <c r="F30" s="14">
        <v>0</v>
      </c>
      <c r="G30" s="14">
        <f t="shared" si="1"/>
        <v>5</v>
      </c>
      <c r="H30" s="15">
        <v>1183</v>
      </c>
      <c r="I30" s="14">
        <v>0</v>
      </c>
      <c r="J30" s="14">
        <v>6.9589999999999996</v>
      </c>
      <c r="K30" s="14">
        <v>0</v>
      </c>
      <c r="L30" s="14">
        <v>0</v>
      </c>
      <c r="M30" s="14">
        <v>0</v>
      </c>
      <c r="N30" s="6"/>
    </row>
    <row r="31" spans="2:14" x14ac:dyDescent="0.25">
      <c r="B31" s="99" t="s">
        <v>23</v>
      </c>
      <c r="C31" s="16">
        <v>74</v>
      </c>
      <c r="D31" s="16">
        <v>3.5</v>
      </c>
      <c r="E31" s="16">
        <v>0</v>
      </c>
      <c r="F31" s="16">
        <v>0</v>
      </c>
      <c r="G31" s="16">
        <f t="shared" si="1"/>
        <v>3.5</v>
      </c>
      <c r="H31" s="17">
        <v>2582.1999999999998</v>
      </c>
      <c r="I31" s="16">
        <v>0</v>
      </c>
      <c r="J31" s="16">
        <v>34.895000000000003</v>
      </c>
      <c r="K31" s="16">
        <v>0</v>
      </c>
      <c r="L31" s="16">
        <v>0</v>
      </c>
      <c r="M31" s="16">
        <v>0</v>
      </c>
      <c r="N31" s="6"/>
    </row>
    <row r="32" spans="2:14" x14ac:dyDescent="0.25">
      <c r="B32" s="109" t="s">
        <v>24</v>
      </c>
      <c r="C32" s="14">
        <v>46.5</v>
      </c>
      <c r="D32" s="20"/>
      <c r="E32" s="20"/>
      <c r="F32" s="20"/>
      <c r="G32" s="14">
        <f t="shared" si="1"/>
        <v>0</v>
      </c>
      <c r="H32" s="15">
        <v>1622.25</v>
      </c>
      <c r="I32" s="20"/>
      <c r="J32" s="14">
        <v>34.887</v>
      </c>
      <c r="K32" s="20"/>
      <c r="L32" s="20"/>
      <c r="M32" s="20"/>
      <c r="N32" s="19"/>
    </row>
    <row r="33" spans="2:15" x14ac:dyDescent="0.25">
      <c r="B33" s="99" t="s">
        <v>25</v>
      </c>
      <c r="C33" s="16">
        <v>29</v>
      </c>
      <c r="D33" s="21"/>
      <c r="E33" s="21"/>
      <c r="F33" s="21"/>
      <c r="G33" s="16">
        <f t="shared" si="1"/>
        <v>0</v>
      </c>
      <c r="H33" s="16">
        <v>227</v>
      </c>
      <c r="I33" s="21"/>
      <c r="J33" s="16">
        <v>7.8280000000000003</v>
      </c>
      <c r="K33" s="21"/>
      <c r="L33" s="21"/>
      <c r="M33" s="21"/>
      <c r="N33" s="6"/>
      <c r="O33" s="6"/>
    </row>
    <row r="34" spans="2:15" x14ac:dyDescent="0.25">
      <c r="B34" s="109" t="s">
        <v>26</v>
      </c>
      <c r="C34" s="15">
        <v>4105</v>
      </c>
      <c r="D34" s="20"/>
      <c r="E34" s="20"/>
      <c r="F34" s="20"/>
      <c r="G34" s="14">
        <f t="shared" si="1"/>
        <v>0</v>
      </c>
      <c r="H34" s="15">
        <v>60161</v>
      </c>
      <c r="I34" s="20"/>
      <c r="J34" s="14">
        <v>14.656000000000001</v>
      </c>
      <c r="K34" s="20"/>
      <c r="L34" s="20"/>
      <c r="M34" s="20"/>
      <c r="N34" s="19"/>
      <c r="O34" s="6"/>
    </row>
    <row r="35" spans="2:15" x14ac:dyDescent="0.25">
      <c r="B35" s="99" t="s">
        <v>27</v>
      </c>
      <c r="C35" s="16">
        <v>13</v>
      </c>
      <c r="D35" s="21"/>
      <c r="E35" s="21"/>
      <c r="F35" s="21"/>
      <c r="G35" s="16">
        <f t="shared" si="1"/>
        <v>0</v>
      </c>
      <c r="H35" s="16">
        <v>88</v>
      </c>
      <c r="I35" s="21"/>
      <c r="J35" s="16">
        <v>6.7690000000000001</v>
      </c>
      <c r="K35" s="21"/>
      <c r="L35" s="21"/>
      <c r="M35" s="21"/>
      <c r="N35" s="6"/>
      <c r="O35" s="6"/>
    </row>
    <row r="36" spans="2:15" x14ac:dyDescent="0.25">
      <c r="B36" s="109" t="s">
        <v>28</v>
      </c>
      <c r="C36" s="14">
        <v>17</v>
      </c>
      <c r="D36" s="20"/>
      <c r="E36" s="20"/>
      <c r="F36" s="20"/>
      <c r="G36" s="14">
        <f t="shared" si="1"/>
        <v>0</v>
      </c>
      <c r="H36" s="14">
        <v>155</v>
      </c>
      <c r="I36" s="20"/>
      <c r="J36" s="14">
        <v>9.1180000000000003</v>
      </c>
      <c r="K36" s="20"/>
      <c r="L36" s="20"/>
      <c r="M36" s="20"/>
      <c r="N36" s="19"/>
      <c r="O36" s="6"/>
    </row>
    <row r="37" spans="2:15" x14ac:dyDescent="0.25">
      <c r="B37" s="99" t="s">
        <v>29</v>
      </c>
      <c r="C37" s="17">
        <v>3138</v>
      </c>
      <c r="D37" s="21"/>
      <c r="E37" s="21"/>
      <c r="F37" s="21"/>
      <c r="G37" s="16">
        <f t="shared" si="1"/>
        <v>0</v>
      </c>
      <c r="H37" s="17">
        <v>6942.55</v>
      </c>
      <c r="I37" s="21"/>
      <c r="J37" s="16">
        <v>2.2120000000000002</v>
      </c>
      <c r="K37" s="21"/>
      <c r="L37" s="21"/>
      <c r="M37" s="21"/>
      <c r="N37" s="6"/>
      <c r="O37" s="6"/>
    </row>
    <row r="38" spans="2:15" x14ac:dyDescent="0.25">
      <c r="B38" s="109" t="s">
        <v>30</v>
      </c>
      <c r="C38" s="14">
        <v>29</v>
      </c>
      <c r="D38" s="20"/>
      <c r="E38" s="20"/>
      <c r="F38" s="20"/>
      <c r="G38" s="14">
        <f t="shared" si="1"/>
        <v>0</v>
      </c>
      <c r="H38" s="14">
        <v>574</v>
      </c>
      <c r="I38" s="20"/>
      <c r="J38" s="14">
        <v>19.792999999999999</v>
      </c>
      <c r="K38" s="20"/>
      <c r="L38" s="20"/>
      <c r="M38" s="20"/>
      <c r="N38" s="6"/>
      <c r="O38" s="6"/>
    </row>
    <row r="39" spans="2:15" x14ac:dyDescent="0.25">
      <c r="B39" s="99" t="s">
        <v>31</v>
      </c>
      <c r="C39" s="16">
        <v>264</v>
      </c>
      <c r="D39" s="16">
        <v>10.5</v>
      </c>
      <c r="E39" s="16">
        <v>0</v>
      </c>
      <c r="F39" s="16">
        <v>0</v>
      </c>
      <c r="G39" s="16">
        <f t="shared" si="1"/>
        <v>10.5</v>
      </c>
      <c r="H39" s="17">
        <v>8662</v>
      </c>
      <c r="I39" s="16">
        <v>0</v>
      </c>
      <c r="J39" s="16">
        <v>32.811</v>
      </c>
      <c r="K39" s="16">
        <v>0</v>
      </c>
      <c r="L39" s="16">
        <v>0</v>
      </c>
      <c r="M39" s="16">
        <v>0</v>
      </c>
      <c r="N39" s="6"/>
      <c r="O39" s="6"/>
    </row>
    <row r="40" spans="2:15" x14ac:dyDescent="0.25">
      <c r="B40" s="109" t="s">
        <v>32</v>
      </c>
      <c r="C40" s="14">
        <v>4</v>
      </c>
      <c r="D40" s="20"/>
      <c r="E40" s="20"/>
      <c r="F40" s="20"/>
      <c r="G40" s="14">
        <f t="shared" si="1"/>
        <v>0</v>
      </c>
      <c r="H40" s="14">
        <v>16</v>
      </c>
      <c r="I40" s="20"/>
      <c r="J40" s="14">
        <v>4</v>
      </c>
      <c r="K40" s="20"/>
      <c r="L40" s="20"/>
      <c r="M40" s="20"/>
      <c r="N40" s="18"/>
      <c r="O40" s="18"/>
    </row>
    <row r="41" spans="2:15" x14ac:dyDescent="0.25">
      <c r="B41" s="99" t="s">
        <v>33</v>
      </c>
      <c r="C41" s="16">
        <v>584</v>
      </c>
      <c r="D41" s="21"/>
      <c r="E41" s="21"/>
      <c r="F41" s="21"/>
      <c r="G41" s="16">
        <f t="shared" si="1"/>
        <v>0</v>
      </c>
      <c r="H41" s="17">
        <v>23241.5</v>
      </c>
      <c r="I41" s="21"/>
      <c r="J41" s="16">
        <v>39.796999999999997</v>
      </c>
      <c r="K41" s="21"/>
      <c r="L41" s="21"/>
      <c r="M41" s="21"/>
      <c r="N41" s="6"/>
      <c r="O41" s="6"/>
    </row>
    <row r="42" spans="2:15" x14ac:dyDescent="0.25">
      <c r="B42" s="109" t="s">
        <v>34</v>
      </c>
      <c r="C42" s="15">
        <v>15093</v>
      </c>
      <c r="D42" s="20"/>
      <c r="E42" s="20"/>
      <c r="F42" s="20"/>
      <c r="G42" s="14">
        <f t="shared" si="1"/>
        <v>0</v>
      </c>
      <c r="H42" s="15">
        <v>54241.45</v>
      </c>
      <c r="I42" s="20"/>
      <c r="J42" s="14">
        <v>3.5939999999999999</v>
      </c>
      <c r="K42" s="20"/>
      <c r="L42" s="20"/>
      <c r="M42" s="20"/>
      <c r="N42" s="18"/>
      <c r="O42" s="6"/>
    </row>
    <row r="43" spans="2:15" x14ac:dyDescent="0.25">
      <c r="B43" s="99" t="s">
        <v>35</v>
      </c>
      <c r="C43" s="16">
        <v>2</v>
      </c>
      <c r="D43" s="21"/>
      <c r="E43" s="21"/>
      <c r="F43" s="21"/>
      <c r="G43" s="16">
        <f t="shared" si="1"/>
        <v>0</v>
      </c>
      <c r="H43" s="16">
        <v>6</v>
      </c>
      <c r="I43" s="21"/>
      <c r="J43" s="16">
        <v>3</v>
      </c>
      <c r="K43" s="21"/>
      <c r="L43" s="21"/>
      <c r="M43" s="21"/>
      <c r="N43" s="6"/>
      <c r="O43" s="6"/>
    </row>
    <row r="44" spans="2:15" x14ac:dyDescent="0.25">
      <c r="B44" s="109" t="s">
        <v>36</v>
      </c>
      <c r="C44" s="14">
        <v>30</v>
      </c>
      <c r="D44" s="20"/>
      <c r="E44" s="20"/>
      <c r="F44" s="20"/>
      <c r="G44" s="14">
        <f t="shared" si="1"/>
        <v>0</v>
      </c>
      <c r="H44" s="14">
        <v>930</v>
      </c>
      <c r="I44" s="20"/>
      <c r="J44" s="14">
        <v>31</v>
      </c>
      <c r="K44" s="20"/>
      <c r="L44" s="20"/>
      <c r="M44" s="20"/>
      <c r="N44" s="18"/>
      <c r="O44" s="18"/>
    </row>
    <row r="45" spans="2:15" x14ac:dyDescent="0.25">
      <c r="B45" s="99" t="s">
        <v>37</v>
      </c>
      <c r="C45" s="16">
        <v>8</v>
      </c>
      <c r="D45" s="21"/>
      <c r="E45" s="21"/>
      <c r="F45" s="21"/>
      <c r="G45" s="16">
        <f t="shared" si="1"/>
        <v>0</v>
      </c>
      <c r="H45" s="16">
        <v>72</v>
      </c>
      <c r="I45" s="21"/>
      <c r="J45" s="16">
        <v>9</v>
      </c>
      <c r="K45" s="21"/>
      <c r="L45" s="21"/>
      <c r="M45" s="21"/>
      <c r="N45" s="6"/>
      <c r="O45" s="6"/>
    </row>
    <row r="46" spans="2:15" x14ac:dyDescent="0.25">
      <c r="B46" s="109" t="s">
        <v>38</v>
      </c>
      <c r="C46" s="14">
        <v>124</v>
      </c>
      <c r="D46" s="26"/>
      <c r="E46" s="26"/>
      <c r="F46" s="26"/>
      <c r="G46" s="14">
        <f t="shared" si="1"/>
        <v>0</v>
      </c>
      <c r="H46" s="15">
        <v>12115.5</v>
      </c>
      <c r="I46" s="26"/>
      <c r="J46" s="14">
        <v>97.706000000000003</v>
      </c>
      <c r="K46" s="26"/>
      <c r="L46" s="26"/>
      <c r="M46" s="26"/>
      <c r="N46" s="18"/>
      <c r="O46" s="6"/>
    </row>
    <row r="47" spans="2:15" x14ac:dyDescent="0.25">
      <c r="B47" s="99" t="s">
        <v>39</v>
      </c>
      <c r="C47" s="16">
        <v>6</v>
      </c>
      <c r="D47" s="21"/>
      <c r="E47" s="21"/>
      <c r="F47" s="21"/>
      <c r="G47" s="16">
        <f t="shared" si="1"/>
        <v>0</v>
      </c>
      <c r="H47" s="16">
        <v>42</v>
      </c>
      <c r="I47" s="21"/>
      <c r="J47" s="16">
        <v>7</v>
      </c>
      <c r="K47" s="21"/>
      <c r="L47" s="21"/>
      <c r="M47" s="21"/>
      <c r="N47" s="6"/>
      <c r="O47" s="6"/>
    </row>
    <row r="48" spans="2:15" x14ac:dyDescent="0.25">
      <c r="B48" s="109" t="s">
        <v>40</v>
      </c>
      <c r="C48" s="14">
        <v>12</v>
      </c>
      <c r="D48" s="20"/>
      <c r="E48" s="20"/>
      <c r="F48" s="20"/>
      <c r="G48" s="14">
        <f t="shared" si="1"/>
        <v>0</v>
      </c>
      <c r="H48" s="14">
        <v>96</v>
      </c>
      <c r="I48" s="20"/>
      <c r="J48" s="14">
        <v>8</v>
      </c>
      <c r="K48" s="20"/>
      <c r="L48" s="20"/>
      <c r="M48" s="20"/>
      <c r="N48" s="18"/>
      <c r="O48" s="18"/>
    </row>
    <row r="49" spans="2:15" x14ac:dyDescent="0.25">
      <c r="B49" s="99" t="s">
        <v>41</v>
      </c>
      <c r="C49" s="16">
        <v>202</v>
      </c>
      <c r="D49" s="21"/>
      <c r="E49" s="21"/>
      <c r="F49" s="21"/>
      <c r="G49" s="16">
        <f t="shared" si="1"/>
        <v>0</v>
      </c>
      <c r="H49" s="17">
        <v>7087</v>
      </c>
      <c r="I49" s="21"/>
      <c r="J49" s="16">
        <v>35.084000000000003</v>
      </c>
      <c r="K49" s="21"/>
      <c r="L49" s="21"/>
      <c r="M49" s="21"/>
      <c r="N49" s="6"/>
      <c r="O49" s="6"/>
    </row>
    <row r="50" spans="2:15" ht="22.5" x14ac:dyDescent="0.25">
      <c r="B50" s="109" t="s">
        <v>42</v>
      </c>
      <c r="C50" s="14">
        <v>192</v>
      </c>
      <c r="D50" s="20"/>
      <c r="E50" s="20"/>
      <c r="F50" s="20"/>
      <c r="G50" s="14">
        <f t="shared" si="1"/>
        <v>0</v>
      </c>
      <c r="H50" s="15">
        <v>5617</v>
      </c>
      <c r="I50" s="20"/>
      <c r="J50" s="14">
        <v>29.254999999999999</v>
      </c>
      <c r="K50" s="20"/>
      <c r="L50" s="20"/>
      <c r="M50" s="20"/>
      <c r="N50" s="6"/>
      <c r="O50" s="6"/>
    </row>
    <row r="51" spans="2:15" x14ac:dyDescent="0.25">
      <c r="B51" s="99" t="s">
        <v>43</v>
      </c>
      <c r="C51" s="16">
        <v>458</v>
      </c>
      <c r="D51" s="21"/>
      <c r="E51" s="21"/>
      <c r="F51" s="21"/>
      <c r="G51" s="16">
        <f t="shared" si="1"/>
        <v>0</v>
      </c>
      <c r="H51" s="17">
        <v>1556.9</v>
      </c>
      <c r="I51" s="21"/>
      <c r="J51" s="16">
        <v>3.399</v>
      </c>
      <c r="K51" s="21"/>
      <c r="L51" s="21"/>
      <c r="M51" s="21"/>
      <c r="N51" s="6"/>
      <c r="O51" s="6"/>
    </row>
    <row r="52" spans="2:15" x14ac:dyDescent="0.25">
      <c r="B52" s="109" t="s">
        <v>44</v>
      </c>
      <c r="C52" s="15">
        <v>7200</v>
      </c>
      <c r="D52" s="20"/>
      <c r="E52" s="20"/>
      <c r="F52" s="20"/>
      <c r="G52" s="14">
        <f t="shared" si="1"/>
        <v>0</v>
      </c>
      <c r="H52" s="15">
        <v>15840</v>
      </c>
      <c r="I52" s="20"/>
      <c r="J52" s="14">
        <v>2.2000000000000002</v>
      </c>
      <c r="K52" s="20"/>
      <c r="L52" s="20"/>
      <c r="M52" s="20"/>
      <c r="N52" s="6"/>
      <c r="O52" s="6"/>
    </row>
    <row r="53" spans="2:15" x14ac:dyDescent="0.25">
      <c r="B53" s="99" t="s">
        <v>45</v>
      </c>
      <c r="C53" s="17">
        <v>2335</v>
      </c>
      <c r="D53" s="21"/>
      <c r="E53" s="21"/>
      <c r="F53" s="21"/>
      <c r="G53" s="16">
        <f t="shared" si="1"/>
        <v>0</v>
      </c>
      <c r="H53" s="17">
        <v>304008.5</v>
      </c>
      <c r="I53" s="21"/>
      <c r="J53" s="16">
        <v>130.196</v>
      </c>
      <c r="K53" s="21"/>
      <c r="L53" s="21"/>
      <c r="M53" s="21"/>
      <c r="N53" s="6"/>
      <c r="O53" s="6"/>
    </row>
    <row r="54" spans="2:15" x14ac:dyDescent="0.25">
      <c r="B54" s="109" t="s">
        <v>46</v>
      </c>
      <c r="C54" s="14">
        <v>300</v>
      </c>
      <c r="D54" s="20"/>
      <c r="E54" s="20"/>
      <c r="F54" s="20"/>
      <c r="G54" s="14">
        <f t="shared" si="1"/>
        <v>0</v>
      </c>
      <c r="H54" s="15">
        <v>6344</v>
      </c>
      <c r="I54" s="20"/>
      <c r="J54" s="14">
        <v>21.146999999999998</v>
      </c>
      <c r="K54" s="20"/>
      <c r="L54" s="20"/>
      <c r="M54" s="20"/>
      <c r="N54" s="18"/>
      <c r="O54" s="6"/>
    </row>
    <row r="55" spans="2:15" x14ac:dyDescent="0.25">
      <c r="B55" s="99" t="s">
        <v>47</v>
      </c>
      <c r="C55" s="16">
        <v>2</v>
      </c>
      <c r="D55" s="21"/>
      <c r="E55" s="21"/>
      <c r="F55" s="21"/>
      <c r="G55" s="16">
        <f t="shared" si="1"/>
        <v>0</v>
      </c>
      <c r="H55" s="16">
        <v>3.5</v>
      </c>
      <c r="I55" s="21"/>
      <c r="J55" s="16">
        <v>1.75</v>
      </c>
      <c r="K55" s="21"/>
      <c r="L55" s="21"/>
      <c r="M55" s="21"/>
      <c r="N55" s="6"/>
      <c r="O55" s="6"/>
    </row>
    <row r="56" spans="2:15" x14ac:dyDescent="0.25">
      <c r="B56" s="109" t="s">
        <v>48</v>
      </c>
      <c r="C56" s="14">
        <v>30</v>
      </c>
      <c r="D56" s="20"/>
      <c r="E56" s="20"/>
      <c r="F56" s="20"/>
      <c r="G56" s="14">
        <f t="shared" si="1"/>
        <v>0</v>
      </c>
      <c r="H56" s="14">
        <v>48</v>
      </c>
      <c r="I56" s="20"/>
      <c r="J56" s="14">
        <v>1.6</v>
      </c>
      <c r="K56" s="20"/>
      <c r="L56" s="20"/>
      <c r="M56" s="20"/>
      <c r="N56" s="18"/>
      <c r="O56" s="18"/>
    </row>
    <row r="57" spans="2:15" x14ac:dyDescent="0.25">
      <c r="B57" s="99" t="s">
        <v>49</v>
      </c>
      <c r="C57" s="16">
        <v>15.5</v>
      </c>
      <c r="D57" s="21"/>
      <c r="E57" s="21"/>
      <c r="F57" s="21"/>
      <c r="G57" s="16">
        <f t="shared" si="1"/>
        <v>0</v>
      </c>
      <c r="H57" s="16">
        <v>198.3</v>
      </c>
      <c r="I57" s="21"/>
      <c r="J57" s="16">
        <v>12.794</v>
      </c>
      <c r="K57" s="21"/>
      <c r="L57" s="21"/>
      <c r="M57" s="21"/>
      <c r="N57" s="18"/>
      <c r="O57" s="6"/>
    </row>
    <row r="58" spans="2:15" x14ac:dyDescent="0.25">
      <c r="B58" s="109" t="s">
        <v>50</v>
      </c>
      <c r="C58" s="14">
        <v>49</v>
      </c>
      <c r="D58" s="20"/>
      <c r="E58" s="20"/>
      <c r="F58" s="20"/>
      <c r="G58" s="14">
        <f t="shared" si="1"/>
        <v>0</v>
      </c>
      <c r="H58" s="14">
        <v>481</v>
      </c>
      <c r="I58" s="20"/>
      <c r="J58" s="14">
        <v>9.8160000000000007</v>
      </c>
      <c r="K58" s="20"/>
      <c r="L58" s="20"/>
      <c r="M58" s="20"/>
      <c r="N58" s="18"/>
      <c r="O58" s="6"/>
    </row>
    <row r="59" spans="2:15" x14ac:dyDescent="0.25">
      <c r="B59" s="68" t="s">
        <v>51</v>
      </c>
      <c r="C59" s="69">
        <v>58675</v>
      </c>
      <c r="D59" s="70">
        <v>56</v>
      </c>
      <c r="E59" s="70">
        <v>0</v>
      </c>
      <c r="F59" s="70">
        <v>0</v>
      </c>
      <c r="G59" s="70">
        <f>SUM(G12:G58)</f>
        <v>56</v>
      </c>
      <c r="H59" s="69">
        <v>712708.6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6"/>
      <c r="O59" s="6"/>
    </row>
    <row r="60" spans="2:15" s="25" customFormat="1" ht="15.75" thickBot="1" x14ac:dyDescent="0.3">
      <c r="B60" s="22"/>
      <c r="C60" s="23"/>
      <c r="D60" s="23"/>
      <c r="E60" s="23"/>
      <c r="F60" s="23"/>
      <c r="G60" s="23"/>
      <c r="H60" s="23"/>
      <c r="I60" s="23"/>
      <c r="J60" s="24"/>
      <c r="K60" s="24"/>
      <c r="L60" s="24"/>
      <c r="M60" s="23"/>
    </row>
    <row r="61" spans="2:15" ht="15" customHeight="1" x14ac:dyDescent="0.25">
      <c r="B61" s="148" t="s">
        <v>88</v>
      </c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50"/>
      <c r="N61" s="6"/>
      <c r="O61" s="6"/>
    </row>
    <row r="62" spans="2:15" ht="45" x14ac:dyDescent="0.25">
      <c r="B62" s="67" t="s">
        <v>1</v>
      </c>
      <c r="C62" s="65" t="s">
        <v>173</v>
      </c>
      <c r="D62" s="65" t="s">
        <v>2</v>
      </c>
      <c r="E62" s="65" t="s">
        <v>62</v>
      </c>
      <c r="F62" s="65" t="s">
        <v>63</v>
      </c>
      <c r="G62" s="67" t="s">
        <v>72</v>
      </c>
      <c r="H62" s="65" t="s">
        <v>65</v>
      </c>
      <c r="I62" s="65" t="s">
        <v>66</v>
      </c>
      <c r="J62" s="65" t="s">
        <v>67</v>
      </c>
      <c r="K62" s="65" t="s">
        <v>68</v>
      </c>
      <c r="L62" s="65" t="s">
        <v>69</v>
      </c>
      <c r="M62" s="65" t="s">
        <v>70</v>
      </c>
      <c r="N62" s="6"/>
      <c r="O62" s="6"/>
    </row>
    <row r="63" spans="2:15" x14ac:dyDescent="0.25">
      <c r="B63" s="109" t="s">
        <v>52</v>
      </c>
      <c r="C63" s="14">
        <v>1.5</v>
      </c>
      <c r="D63" s="20"/>
      <c r="E63" s="20"/>
      <c r="F63" s="20"/>
      <c r="G63" s="14">
        <f t="shared" ref="G63:G76" si="2">D63-E63-F63</f>
        <v>0</v>
      </c>
      <c r="H63" s="14">
        <v>1.73</v>
      </c>
      <c r="I63" s="20"/>
      <c r="J63" s="14">
        <v>1.153</v>
      </c>
      <c r="K63" s="20"/>
      <c r="L63" s="20"/>
      <c r="M63" s="20"/>
      <c r="N63" s="6"/>
      <c r="O63" s="6"/>
    </row>
    <row r="64" spans="2:15" ht="22.5" x14ac:dyDescent="0.25">
      <c r="B64" s="99" t="s">
        <v>7</v>
      </c>
      <c r="C64" s="17">
        <v>9340</v>
      </c>
      <c r="D64" s="21"/>
      <c r="E64" s="21"/>
      <c r="F64" s="21"/>
      <c r="G64" s="16">
        <f t="shared" si="2"/>
        <v>0</v>
      </c>
      <c r="H64" s="17">
        <v>110475</v>
      </c>
      <c r="I64" s="21"/>
      <c r="J64" s="16">
        <v>11.827999999999999</v>
      </c>
      <c r="K64" s="21"/>
      <c r="L64" s="21"/>
      <c r="M64" s="21"/>
      <c r="N64" s="6"/>
      <c r="O64" s="6"/>
    </row>
    <row r="65" spans="2:15" x14ac:dyDescent="0.25">
      <c r="B65" s="109" t="s">
        <v>8</v>
      </c>
      <c r="C65" s="15">
        <v>1000</v>
      </c>
      <c r="D65" s="20"/>
      <c r="E65" s="20"/>
      <c r="F65" s="20"/>
      <c r="G65" s="14">
        <f t="shared" si="2"/>
        <v>0</v>
      </c>
      <c r="H65" s="14">
        <v>750</v>
      </c>
      <c r="I65" s="20"/>
      <c r="J65" s="14">
        <v>0.75</v>
      </c>
      <c r="K65" s="20"/>
      <c r="L65" s="20"/>
      <c r="M65" s="20"/>
      <c r="N65" s="18"/>
      <c r="O65" s="6"/>
    </row>
    <row r="66" spans="2:15" x14ac:dyDescent="0.25">
      <c r="B66" s="99" t="s">
        <v>11</v>
      </c>
      <c r="C66" s="17">
        <v>3394</v>
      </c>
      <c r="D66" s="21"/>
      <c r="E66" s="21"/>
      <c r="F66" s="21"/>
      <c r="G66" s="16">
        <f t="shared" si="2"/>
        <v>0</v>
      </c>
      <c r="H66" s="17">
        <v>3741.1</v>
      </c>
      <c r="I66" s="21"/>
      <c r="J66" s="16">
        <v>1.1020000000000001</v>
      </c>
      <c r="K66" s="21"/>
      <c r="L66" s="21"/>
      <c r="M66" s="21"/>
      <c r="N66" s="6"/>
      <c r="O66" s="6"/>
    </row>
    <row r="67" spans="2:15" ht="22.5" x14ac:dyDescent="0.25">
      <c r="B67" s="109" t="s">
        <v>53</v>
      </c>
      <c r="C67" s="14">
        <v>352</v>
      </c>
      <c r="D67" s="20"/>
      <c r="E67" s="20"/>
      <c r="F67" s="20"/>
      <c r="G67" s="14">
        <f t="shared" si="2"/>
        <v>0</v>
      </c>
      <c r="H67" s="14">
        <v>137.69999999999999</v>
      </c>
      <c r="I67" s="20"/>
      <c r="J67" s="14">
        <v>0.39100000000000001</v>
      </c>
      <c r="K67" s="20"/>
      <c r="L67" s="20"/>
      <c r="M67" s="20"/>
      <c r="N67" s="18"/>
      <c r="O67" s="18"/>
    </row>
    <row r="68" spans="2:15" x14ac:dyDescent="0.25">
      <c r="B68" s="99" t="s">
        <v>14</v>
      </c>
      <c r="C68" s="17">
        <v>8500</v>
      </c>
      <c r="D68" s="21"/>
      <c r="E68" s="21"/>
      <c r="F68" s="21"/>
      <c r="G68" s="16">
        <f t="shared" si="2"/>
        <v>0</v>
      </c>
      <c r="H68" s="17">
        <v>7225</v>
      </c>
      <c r="I68" s="21"/>
      <c r="J68" s="16">
        <v>0.85</v>
      </c>
      <c r="K68" s="21"/>
      <c r="L68" s="21"/>
      <c r="M68" s="21"/>
      <c r="N68" s="6"/>
      <c r="O68" s="6"/>
    </row>
    <row r="69" spans="2:15" x14ac:dyDescent="0.25">
      <c r="B69" s="109" t="s">
        <v>29</v>
      </c>
      <c r="C69" s="15">
        <v>125699</v>
      </c>
      <c r="D69" s="20"/>
      <c r="E69" s="20"/>
      <c r="F69" s="20"/>
      <c r="G69" s="14">
        <f t="shared" si="2"/>
        <v>0</v>
      </c>
      <c r="H69" s="15">
        <v>75547.37</v>
      </c>
      <c r="I69" s="20"/>
      <c r="J69" s="14">
        <v>0.60099999999999998</v>
      </c>
      <c r="K69" s="20"/>
      <c r="L69" s="20"/>
      <c r="M69" s="20"/>
      <c r="N69" s="6"/>
      <c r="O69" s="6"/>
    </row>
    <row r="70" spans="2:15" x14ac:dyDescent="0.25">
      <c r="B70" s="99" t="s">
        <v>33</v>
      </c>
      <c r="C70" s="17">
        <v>2205</v>
      </c>
      <c r="D70" s="21"/>
      <c r="E70" s="21"/>
      <c r="F70" s="21"/>
      <c r="G70" s="16">
        <f t="shared" si="2"/>
        <v>0</v>
      </c>
      <c r="H70" s="17">
        <v>36725</v>
      </c>
      <c r="I70" s="21"/>
      <c r="J70" s="16">
        <v>16.655000000000001</v>
      </c>
      <c r="K70" s="21"/>
      <c r="L70" s="21"/>
      <c r="M70" s="21"/>
      <c r="N70" s="6"/>
      <c r="O70" s="6"/>
    </row>
    <row r="71" spans="2:15" x14ac:dyDescent="0.25">
      <c r="B71" s="109" t="s">
        <v>34</v>
      </c>
      <c r="C71" s="15">
        <v>222918.5</v>
      </c>
      <c r="D71" s="20"/>
      <c r="E71" s="20"/>
      <c r="F71" s="20"/>
      <c r="G71" s="14">
        <f t="shared" si="2"/>
        <v>0</v>
      </c>
      <c r="H71" s="15">
        <v>187048.46</v>
      </c>
      <c r="I71" s="20"/>
      <c r="J71" s="14">
        <v>0.83899999999999997</v>
      </c>
      <c r="K71" s="20"/>
      <c r="L71" s="20"/>
      <c r="M71" s="20"/>
      <c r="N71" s="6"/>
      <c r="O71" s="6"/>
    </row>
    <row r="72" spans="2:15" x14ac:dyDescent="0.25">
      <c r="B72" s="99" t="s">
        <v>54</v>
      </c>
      <c r="C72" s="16">
        <v>60</v>
      </c>
      <c r="D72" s="21"/>
      <c r="E72" s="21"/>
      <c r="F72" s="21"/>
      <c r="G72" s="16">
        <f t="shared" si="2"/>
        <v>0</v>
      </c>
      <c r="H72" s="16">
        <v>960</v>
      </c>
      <c r="I72" s="21"/>
      <c r="J72" s="16">
        <v>16</v>
      </c>
      <c r="K72" s="21"/>
      <c r="L72" s="21"/>
      <c r="M72" s="21"/>
      <c r="N72" s="6"/>
      <c r="O72" s="6"/>
    </row>
    <row r="73" spans="2:15" ht="22.5" x14ac:dyDescent="0.25">
      <c r="B73" s="109" t="s">
        <v>42</v>
      </c>
      <c r="C73" s="15">
        <v>1246</v>
      </c>
      <c r="D73" s="20"/>
      <c r="E73" s="20"/>
      <c r="F73" s="20"/>
      <c r="G73" s="14">
        <f t="shared" si="2"/>
        <v>0</v>
      </c>
      <c r="H73" s="15">
        <v>20570.2</v>
      </c>
      <c r="I73" s="20"/>
      <c r="J73" s="14">
        <v>16.509</v>
      </c>
      <c r="K73" s="20"/>
      <c r="L73" s="20"/>
      <c r="M73" s="20"/>
      <c r="N73" s="6"/>
      <c r="O73" s="6"/>
    </row>
    <row r="74" spans="2:15" x14ac:dyDescent="0.25">
      <c r="B74" s="99" t="s">
        <v>43</v>
      </c>
      <c r="C74" s="17">
        <v>17432</v>
      </c>
      <c r="D74" s="21"/>
      <c r="E74" s="21"/>
      <c r="F74" s="21"/>
      <c r="G74" s="16">
        <f t="shared" si="2"/>
        <v>0</v>
      </c>
      <c r="H74" s="17">
        <v>22441.95</v>
      </c>
      <c r="I74" s="21"/>
      <c r="J74" s="16">
        <v>1.2869999999999999</v>
      </c>
      <c r="K74" s="21"/>
      <c r="L74" s="21"/>
      <c r="M74" s="21"/>
      <c r="N74" s="6"/>
      <c r="O74" s="6"/>
    </row>
    <row r="75" spans="2:15" x14ac:dyDescent="0.25">
      <c r="B75" s="109" t="s">
        <v>44</v>
      </c>
      <c r="C75" s="15">
        <v>32694</v>
      </c>
      <c r="D75" s="20"/>
      <c r="E75" s="20"/>
      <c r="F75" s="20"/>
      <c r="G75" s="14">
        <f t="shared" si="2"/>
        <v>0</v>
      </c>
      <c r="H75" s="15">
        <v>57339.199999999997</v>
      </c>
      <c r="I75" s="20"/>
      <c r="J75" s="14">
        <v>1.754</v>
      </c>
      <c r="K75" s="20"/>
      <c r="L75" s="20"/>
      <c r="M75" s="20"/>
      <c r="N75" s="6"/>
      <c r="O75" s="6"/>
    </row>
    <row r="76" spans="2:15" x14ac:dyDescent="0.25">
      <c r="B76" s="99" t="s">
        <v>48</v>
      </c>
      <c r="C76" s="17">
        <v>1000</v>
      </c>
      <c r="D76" s="21"/>
      <c r="E76" s="21"/>
      <c r="F76" s="21"/>
      <c r="G76" s="16">
        <f t="shared" si="2"/>
        <v>0</v>
      </c>
      <c r="H76" s="16">
        <v>900</v>
      </c>
      <c r="I76" s="21"/>
      <c r="J76" s="16">
        <v>0.9</v>
      </c>
      <c r="K76" s="21"/>
      <c r="L76" s="21"/>
      <c r="M76" s="21"/>
      <c r="N76" s="6"/>
      <c r="O76" s="6"/>
    </row>
    <row r="77" spans="2:15" x14ac:dyDescent="0.25">
      <c r="B77" s="68" t="s">
        <v>51</v>
      </c>
      <c r="C77" s="69">
        <v>425842</v>
      </c>
      <c r="D77" s="71"/>
      <c r="E77" s="71"/>
      <c r="F77" s="71"/>
      <c r="G77" s="131">
        <f>SUM(G63:G76)</f>
        <v>0</v>
      </c>
      <c r="H77" s="69">
        <v>523862.71</v>
      </c>
      <c r="I77" s="71"/>
      <c r="J77" s="70">
        <v>0</v>
      </c>
      <c r="K77" s="71"/>
      <c r="L77" s="71"/>
      <c r="M77" s="71"/>
      <c r="N77" s="6"/>
      <c r="O77" s="6"/>
    </row>
    <row r="78" spans="2:15" x14ac:dyDescent="0.25">
      <c r="B78" s="151"/>
      <c r="C78" s="151"/>
      <c r="D78" s="151"/>
      <c r="E78" s="151"/>
      <c r="F78" s="151"/>
      <c r="G78" s="151"/>
      <c r="H78" s="151"/>
      <c r="I78" s="151"/>
      <c r="J78" s="1"/>
      <c r="K78" s="1"/>
      <c r="L78" s="1"/>
      <c r="M78" s="1"/>
      <c r="N78" s="6"/>
      <c r="O78" s="6"/>
    </row>
    <row r="79" spans="2:15" x14ac:dyDescent="0.25">
      <c r="B79" s="151" t="s">
        <v>122</v>
      </c>
      <c r="C79" s="151"/>
      <c r="D79" s="151"/>
      <c r="E79" s="151"/>
      <c r="F79" s="151"/>
      <c r="G79" s="151"/>
      <c r="H79" s="151"/>
      <c r="I79" s="151"/>
      <c r="J79" s="1"/>
      <c r="K79" s="1"/>
      <c r="L79" s="1"/>
      <c r="M79" s="1"/>
    </row>
  </sheetData>
  <mergeCells count="8">
    <mergeCell ref="B61:M61"/>
    <mergeCell ref="B78:I78"/>
    <mergeCell ref="B79:I79"/>
    <mergeCell ref="B2:M2"/>
    <mergeCell ref="B3:M3"/>
    <mergeCell ref="B4:M4"/>
    <mergeCell ref="B5:C5"/>
    <mergeCell ref="B10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7"/>
  <sheetViews>
    <sheetView topLeftCell="A58" workbookViewId="0">
      <selection activeCell="N69" sqref="N69"/>
    </sheetView>
  </sheetViews>
  <sheetFormatPr baseColWidth="10" defaultRowHeight="15" x14ac:dyDescent="0.25"/>
  <cols>
    <col min="1" max="1" width="5.42578125" customWidth="1"/>
  </cols>
  <sheetData>
    <row r="1" spans="2:16" ht="15.75" thickBot="1" x14ac:dyDescent="0.3"/>
    <row r="2" spans="2:16" ht="15.75" x14ac:dyDescent="0.25">
      <c r="B2" s="152" t="s">
        <v>157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29"/>
      <c r="O2" s="29"/>
      <c r="P2" s="30"/>
    </row>
    <row r="3" spans="2:16" x14ac:dyDescent="0.25">
      <c r="B3" s="166" t="s">
        <v>158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32"/>
      <c r="O3" s="32"/>
      <c r="P3" s="34"/>
    </row>
    <row r="4" spans="2:16" x14ac:dyDescent="0.25">
      <c r="B4" s="168" t="s">
        <v>159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32"/>
      <c r="O4" s="32"/>
      <c r="P4" s="34"/>
    </row>
    <row r="5" spans="2:16" x14ac:dyDescent="0.25">
      <c r="B5" s="170" t="s">
        <v>61</v>
      </c>
      <c r="C5" s="171"/>
      <c r="D5" s="73">
        <v>42430</v>
      </c>
      <c r="E5" s="32"/>
      <c r="F5" s="32"/>
      <c r="G5" s="32"/>
      <c r="H5" s="32"/>
      <c r="I5" s="32"/>
      <c r="J5" s="25"/>
      <c r="K5" s="74"/>
      <c r="L5" s="74"/>
      <c r="M5" s="32"/>
      <c r="N5" s="32"/>
      <c r="O5" s="32"/>
      <c r="P5" s="34"/>
    </row>
    <row r="6" spans="2:16" ht="45" x14ac:dyDescent="0.25">
      <c r="B6" s="122" t="s">
        <v>89</v>
      </c>
      <c r="C6" s="89" t="s">
        <v>90</v>
      </c>
      <c r="D6" s="89" t="s">
        <v>91</v>
      </c>
      <c r="E6" s="89" t="s">
        <v>92</v>
      </c>
      <c r="F6" s="89" t="s">
        <v>92</v>
      </c>
      <c r="G6" s="89" t="s">
        <v>93</v>
      </c>
      <c r="H6" s="89" t="s">
        <v>177</v>
      </c>
      <c r="I6" s="89" t="s">
        <v>56</v>
      </c>
      <c r="J6" s="65" t="s">
        <v>72</v>
      </c>
      <c r="K6" s="67" t="s">
        <v>97</v>
      </c>
      <c r="L6" s="67" t="s">
        <v>98</v>
      </c>
      <c r="M6" s="67" t="s">
        <v>178</v>
      </c>
      <c r="N6" s="67" t="s">
        <v>100</v>
      </c>
      <c r="O6" s="67" t="s">
        <v>57</v>
      </c>
      <c r="P6" s="123" t="s">
        <v>58</v>
      </c>
    </row>
    <row r="7" spans="2:16" ht="15.75" thickBot="1" x14ac:dyDescent="0.3">
      <c r="B7" s="94" t="s">
        <v>94</v>
      </c>
      <c r="C7" s="95">
        <f t="shared" ref="C7:P7" si="0">C16+C42+C65</f>
        <v>368</v>
      </c>
      <c r="D7" s="95">
        <f t="shared" si="0"/>
        <v>1989.85</v>
      </c>
      <c r="E7" s="96">
        <f t="shared" si="0"/>
        <v>193928.07</v>
      </c>
      <c r="F7" s="96">
        <f t="shared" si="0"/>
        <v>193928.07</v>
      </c>
      <c r="G7" s="96">
        <f t="shared" si="0"/>
        <v>196285.92</v>
      </c>
      <c r="H7" s="96">
        <f t="shared" si="0"/>
        <v>18026.690000000002</v>
      </c>
      <c r="I7" s="95">
        <f t="shared" si="0"/>
        <v>0</v>
      </c>
      <c r="J7" s="95">
        <f t="shared" si="0"/>
        <v>175901.38</v>
      </c>
      <c r="K7" s="96">
        <f t="shared" si="0"/>
        <v>3843240.58</v>
      </c>
      <c r="L7" s="96">
        <f t="shared" si="0"/>
        <v>331091.07</v>
      </c>
      <c r="M7" s="95">
        <f t="shared" si="0"/>
        <v>0</v>
      </c>
      <c r="N7" s="95">
        <f t="shared" si="0"/>
        <v>0</v>
      </c>
      <c r="O7" s="95">
        <f t="shared" si="0"/>
        <v>0</v>
      </c>
      <c r="P7" s="97">
        <f t="shared" si="0"/>
        <v>198867.88</v>
      </c>
    </row>
    <row r="8" spans="2:16" x14ac:dyDescent="0.25">
      <c r="B8" s="112"/>
      <c r="C8" s="113"/>
      <c r="D8" s="113"/>
      <c r="E8" s="113"/>
      <c r="F8" s="113"/>
      <c r="G8" s="113"/>
      <c r="H8" s="113"/>
      <c r="I8" s="113"/>
      <c r="J8" s="113"/>
      <c r="K8" s="113"/>
      <c r="L8" s="6"/>
      <c r="M8" s="6"/>
      <c r="N8" s="114"/>
      <c r="O8" s="115"/>
      <c r="P8" s="6"/>
    </row>
    <row r="9" spans="2:16" x14ac:dyDescent="0.25"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6"/>
      <c r="M9" s="6"/>
      <c r="N9" s="114"/>
      <c r="O9" s="75" t="s">
        <v>55</v>
      </c>
      <c r="P9" s="78">
        <v>42430</v>
      </c>
    </row>
    <row r="10" spans="2:16" ht="15.75" x14ac:dyDescent="0.25">
      <c r="B10" s="163" t="s">
        <v>160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81"/>
    </row>
    <row r="11" spans="2:16" ht="45" x14ac:dyDescent="0.25">
      <c r="B11" s="67" t="s">
        <v>1</v>
      </c>
      <c r="C11" s="67" t="s">
        <v>90</v>
      </c>
      <c r="D11" s="67" t="s">
        <v>91</v>
      </c>
      <c r="E11" s="67" t="s">
        <v>92</v>
      </c>
      <c r="F11" s="67" t="s">
        <v>92</v>
      </c>
      <c r="G11" s="67" t="s">
        <v>93</v>
      </c>
      <c r="H11" s="89" t="s">
        <v>177</v>
      </c>
      <c r="I11" s="67" t="s">
        <v>56</v>
      </c>
      <c r="J11" s="65" t="s">
        <v>72</v>
      </c>
      <c r="K11" s="67" t="s">
        <v>3</v>
      </c>
      <c r="L11" s="67" t="s">
        <v>98</v>
      </c>
      <c r="M11" s="67" t="s">
        <v>178</v>
      </c>
      <c r="N11" s="67" t="s">
        <v>100</v>
      </c>
      <c r="O11" s="67" t="s">
        <v>57</v>
      </c>
      <c r="P11" s="67" t="s">
        <v>58</v>
      </c>
    </row>
    <row r="12" spans="2:16" ht="22.5" x14ac:dyDescent="0.25">
      <c r="B12" s="82" t="s">
        <v>123</v>
      </c>
      <c r="C12" s="2"/>
      <c r="D12" s="2"/>
      <c r="E12" s="5"/>
      <c r="F12" s="5"/>
      <c r="G12" s="5"/>
      <c r="H12" s="5"/>
      <c r="I12" s="2">
        <v>0</v>
      </c>
      <c r="J12" s="2"/>
      <c r="K12" s="5"/>
      <c r="L12" s="5"/>
      <c r="M12" s="2"/>
      <c r="N12" s="2"/>
      <c r="O12" s="2"/>
      <c r="P12" s="5"/>
    </row>
    <row r="13" spans="2:16" ht="22.5" x14ac:dyDescent="0.25">
      <c r="B13" s="83" t="s">
        <v>124</v>
      </c>
      <c r="C13" s="4"/>
      <c r="D13" s="3"/>
      <c r="E13" s="4"/>
      <c r="F13" s="4"/>
      <c r="G13" s="4"/>
      <c r="H13" s="4"/>
      <c r="I13" s="3">
        <v>0</v>
      </c>
      <c r="J13" s="3"/>
      <c r="K13" s="4"/>
      <c r="L13" s="4"/>
      <c r="M13" s="3"/>
      <c r="N13" s="3"/>
      <c r="O13" s="3"/>
      <c r="P13" s="4"/>
    </row>
    <row r="14" spans="2:16" ht="22.5" x14ac:dyDescent="0.25">
      <c r="B14" s="82" t="s">
        <v>125</v>
      </c>
      <c r="C14" s="2"/>
      <c r="D14" s="2"/>
      <c r="E14" s="5"/>
      <c r="F14" s="5"/>
      <c r="G14" s="5"/>
      <c r="H14" s="5"/>
      <c r="I14" s="2">
        <v>0</v>
      </c>
      <c r="J14" s="2"/>
      <c r="K14" s="5"/>
      <c r="L14" s="5"/>
      <c r="M14" s="2"/>
      <c r="N14" s="2"/>
      <c r="O14" s="5"/>
      <c r="P14" s="5"/>
    </row>
    <row r="15" spans="2:16" ht="33.75" x14ac:dyDescent="0.25">
      <c r="B15" s="83" t="s">
        <v>126</v>
      </c>
      <c r="C15" s="4"/>
      <c r="D15" s="3"/>
      <c r="E15" s="4"/>
      <c r="F15" s="4"/>
      <c r="G15" s="4"/>
      <c r="H15" s="4"/>
      <c r="I15" s="3">
        <v>0</v>
      </c>
      <c r="J15" s="3"/>
      <c r="K15" s="4"/>
      <c r="L15" s="4"/>
      <c r="M15" s="3"/>
      <c r="N15" s="3"/>
      <c r="O15" s="3"/>
      <c r="P15" s="4"/>
    </row>
    <row r="16" spans="2:16" x14ac:dyDescent="0.25">
      <c r="B16" s="68" t="s">
        <v>51</v>
      </c>
      <c r="C16" s="124">
        <f>SUM(C12:C15)</f>
        <v>0</v>
      </c>
      <c r="D16" s="124">
        <f t="shared" ref="D16:P16" si="1">SUM(D12:D15)</f>
        <v>0</v>
      </c>
      <c r="E16" s="124">
        <f t="shared" si="1"/>
        <v>0</v>
      </c>
      <c r="F16" s="124">
        <f t="shared" si="1"/>
        <v>0</v>
      </c>
      <c r="G16" s="124">
        <f t="shared" si="1"/>
        <v>0</v>
      </c>
      <c r="H16" s="124">
        <f t="shared" si="1"/>
        <v>0</v>
      </c>
      <c r="I16" s="124">
        <f t="shared" si="1"/>
        <v>0</v>
      </c>
      <c r="J16" s="124">
        <f t="shared" si="1"/>
        <v>0</v>
      </c>
      <c r="K16" s="124">
        <f t="shared" si="1"/>
        <v>0</v>
      </c>
      <c r="L16" s="124">
        <f t="shared" si="1"/>
        <v>0</v>
      </c>
      <c r="M16" s="124">
        <v>0</v>
      </c>
      <c r="N16" s="124">
        <v>0</v>
      </c>
      <c r="O16" s="124">
        <v>0</v>
      </c>
      <c r="P16" s="124">
        <f t="shared" si="1"/>
        <v>0</v>
      </c>
    </row>
    <row r="17" spans="2:16" x14ac:dyDescent="0.25">
      <c r="B17" s="165" t="s">
        <v>167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18"/>
      <c r="M17" s="119"/>
      <c r="N17" s="114"/>
      <c r="O17" s="114"/>
      <c r="P17" s="6"/>
    </row>
    <row r="18" spans="2:16" s="6" customFormat="1" x14ac:dyDescent="0.25"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18"/>
      <c r="M18" s="119"/>
      <c r="N18" s="114"/>
      <c r="O18" s="114"/>
    </row>
    <row r="19" spans="2:16" ht="15.75" x14ac:dyDescent="0.25">
      <c r="B19" s="163" t="s">
        <v>161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26"/>
    </row>
    <row r="20" spans="2:16" ht="45" x14ac:dyDescent="0.25">
      <c r="B20" s="67" t="s">
        <v>1</v>
      </c>
      <c r="C20" s="67" t="s">
        <v>90</v>
      </c>
      <c r="D20" s="67" t="s">
        <v>91</v>
      </c>
      <c r="E20" s="67" t="s">
        <v>92</v>
      </c>
      <c r="F20" s="67" t="s">
        <v>92</v>
      </c>
      <c r="G20" s="67" t="s">
        <v>93</v>
      </c>
      <c r="H20" s="89" t="s">
        <v>177</v>
      </c>
      <c r="I20" s="67" t="s">
        <v>56</v>
      </c>
      <c r="J20" s="65" t="s">
        <v>72</v>
      </c>
      <c r="K20" s="67" t="s">
        <v>3</v>
      </c>
      <c r="L20" s="67" t="s">
        <v>98</v>
      </c>
      <c r="M20" s="67" t="s">
        <v>178</v>
      </c>
      <c r="N20" s="67" t="s">
        <v>100</v>
      </c>
      <c r="O20" s="67" t="s">
        <v>57</v>
      </c>
      <c r="P20" s="67" t="s">
        <v>58</v>
      </c>
    </row>
    <row r="21" spans="2:16" x14ac:dyDescent="0.25">
      <c r="B21" s="82" t="s">
        <v>128</v>
      </c>
      <c r="C21" s="2">
        <v>0</v>
      </c>
      <c r="D21" s="2">
        <v>0</v>
      </c>
      <c r="E21" s="2">
        <v>16</v>
      </c>
      <c r="F21" s="2">
        <v>16</v>
      </c>
      <c r="G21" s="2">
        <v>16</v>
      </c>
      <c r="H21" s="2">
        <v>0</v>
      </c>
      <c r="I21" s="2">
        <v>0</v>
      </c>
      <c r="J21" s="2">
        <f>F21-H21-I21</f>
        <v>16</v>
      </c>
      <c r="K21" s="2">
        <v>143.5</v>
      </c>
      <c r="L21" s="2">
        <v>0</v>
      </c>
      <c r="M21" s="2">
        <v>8.9689999999999994</v>
      </c>
      <c r="N21" s="2">
        <v>0</v>
      </c>
      <c r="O21" s="2">
        <v>0</v>
      </c>
      <c r="P21" s="2">
        <v>0</v>
      </c>
    </row>
    <row r="22" spans="2:16" x14ac:dyDescent="0.25">
      <c r="B22" s="83" t="s">
        <v>129</v>
      </c>
      <c r="C22" s="3">
        <v>0</v>
      </c>
      <c r="D22" s="3">
        <v>0</v>
      </c>
      <c r="E22" s="3">
        <v>33</v>
      </c>
      <c r="F22" s="3">
        <v>33</v>
      </c>
      <c r="G22" s="3">
        <v>33</v>
      </c>
      <c r="H22" s="3">
        <v>0</v>
      </c>
      <c r="I22" s="3">
        <v>0</v>
      </c>
      <c r="J22" s="16">
        <f t="shared" ref="J22:J41" si="2">F22-H22-I22</f>
        <v>33</v>
      </c>
      <c r="K22" s="3">
        <v>160.4</v>
      </c>
      <c r="L22" s="3">
        <v>0</v>
      </c>
      <c r="M22" s="3">
        <v>4.8609999999999998</v>
      </c>
      <c r="N22" s="3">
        <v>0</v>
      </c>
      <c r="O22" s="3">
        <v>0</v>
      </c>
      <c r="P22" s="3">
        <v>0</v>
      </c>
    </row>
    <row r="23" spans="2:16" x14ac:dyDescent="0.25">
      <c r="B23" s="82" t="s">
        <v>130</v>
      </c>
      <c r="C23" s="2">
        <v>0</v>
      </c>
      <c r="D23" s="2">
        <v>0</v>
      </c>
      <c r="E23" s="2">
        <v>80</v>
      </c>
      <c r="F23" s="2">
        <v>80</v>
      </c>
      <c r="G23" s="2">
        <v>80</v>
      </c>
      <c r="H23" s="2">
        <v>0</v>
      </c>
      <c r="I23" s="2">
        <v>0</v>
      </c>
      <c r="J23" s="2">
        <f t="shared" si="2"/>
        <v>80</v>
      </c>
      <c r="K23" s="2">
        <v>320</v>
      </c>
      <c r="L23" s="2">
        <v>0</v>
      </c>
      <c r="M23" s="2">
        <v>4</v>
      </c>
      <c r="N23" s="2">
        <v>0</v>
      </c>
      <c r="O23" s="2">
        <v>0</v>
      </c>
      <c r="P23" s="2">
        <v>0</v>
      </c>
    </row>
    <row r="24" spans="2:16" x14ac:dyDescent="0.25">
      <c r="B24" s="83" t="s">
        <v>131</v>
      </c>
      <c r="C24" s="3">
        <v>0</v>
      </c>
      <c r="D24" s="3">
        <v>0</v>
      </c>
      <c r="E24" s="3">
        <v>9</v>
      </c>
      <c r="F24" s="3">
        <v>9</v>
      </c>
      <c r="G24" s="3">
        <v>9</v>
      </c>
      <c r="H24" s="3">
        <v>0</v>
      </c>
      <c r="I24" s="3">
        <v>0</v>
      </c>
      <c r="J24" s="16">
        <f t="shared" si="2"/>
        <v>9</v>
      </c>
      <c r="K24" s="3">
        <v>60.3</v>
      </c>
      <c r="L24" s="3">
        <v>0</v>
      </c>
      <c r="M24" s="3">
        <v>6.7</v>
      </c>
      <c r="N24" s="3">
        <v>0</v>
      </c>
      <c r="O24" s="3">
        <v>0</v>
      </c>
      <c r="P24" s="3">
        <v>0</v>
      </c>
    </row>
    <row r="25" spans="2:16" x14ac:dyDescent="0.25">
      <c r="B25" s="82" t="s">
        <v>132</v>
      </c>
      <c r="C25" s="2">
        <v>0</v>
      </c>
      <c r="D25" s="2">
        <v>0</v>
      </c>
      <c r="E25" s="2">
        <v>4</v>
      </c>
      <c r="F25" s="2">
        <v>4</v>
      </c>
      <c r="G25" s="2">
        <v>4</v>
      </c>
      <c r="H25" s="2">
        <v>4</v>
      </c>
      <c r="I25" s="2">
        <v>0</v>
      </c>
      <c r="J25" s="2">
        <f t="shared" si="2"/>
        <v>0</v>
      </c>
      <c r="K25" s="2">
        <v>54</v>
      </c>
      <c r="L25" s="2">
        <v>16.04</v>
      </c>
      <c r="M25" s="2">
        <v>13.5</v>
      </c>
      <c r="N25" s="2">
        <v>4.01</v>
      </c>
      <c r="O25" s="5">
        <v>8286.49</v>
      </c>
      <c r="P25" s="2">
        <v>132.91999999999999</v>
      </c>
    </row>
    <row r="26" spans="2:16" x14ac:dyDescent="0.25">
      <c r="B26" s="83" t="s">
        <v>133</v>
      </c>
      <c r="C26" s="3">
        <v>0</v>
      </c>
      <c r="D26" s="3">
        <v>0</v>
      </c>
      <c r="E26" s="3">
        <v>10</v>
      </c>
      <c r="F26" s="3">
        <v>10</v>
      </c>
      <c r="G26" s="3">
        <v>10</v>
      </c>
      <c r="H26" s="3">
        <v>0</v>
      </c>
      <c r="I26" s="3">
        <v>0</v>
      </c>
      <c r="J26" s="16">
        <f t="shared" si="2"/>
        <v>10</v>
      </c>
      <c r="K26" s="3">
        <v>38</v>
      </c>
      <c r="L26" s="3">
        <v>0</v>
      </c>
      <c r="M26" s="3">
        <v>3.8</v>
      </c>
      <c r="N26" s="3">
        <v>0</v>
      </c>
      <c r="O26" s="3">
        <v>0</v>
      </c>
      <c r="P26" s="3">
        <v>0</v>
      </c>
    </row>
    <row r="27" spans="2:16" x14ac:dyDescent="0.25">
      <c r="B27" s="82" t="s">
        <v>134</v>
      </c>
      <c r="C27" s="2">
        <v>0</v>
      </c>
      <c r="D27" s="2">
        <v>350</v>
      </c>
      <c r="E27" s="5">
        <v>1280</v>
      </c>
      <c r="F27" s="5">
        <v>1280</v>
      </c>
      <c r="G27" s="5">
        <v>1630</v>
      </c>
      <c r="H27" s="2">
        <v>9</v>
      </c>
      <c r="I27" s="2">
        <v>0</v>
      </c>
      <c r="J27" s="2">
        <f t="shared" si="2"/>
        <v>1271</v>
      </c>
      <c r="K27" s="5">
        <v>36806.800000000003</v>
      </c>
      <c r="L27" s="2">
        <v>178.2</v>
      </c>
      <c r="M27" s="2">
        <v>28.754999999999999</v>
      </c>
      <c r="N27" s="2">
        <v>19.8</v>
      </c>
      <c r="O27" s="5">
        <v>2100</v>
      </c>
      <c r="P27" s="2">
        <v>374.22</v>
      </c>
    </row>
    <row r="28" spans="2:16" x14ac:dyDescent="0.25">
      <c r="B28" s="83" t="s">
        <v>135</v>
      </c>
      <c r="C28" s="3">
        <v>0</v>
      </c>
      <c r="D28" s="3">
        <v>0</v>
      </c>
      <c r="E28" s="3">
        <v>238</v>
      </c>
      <c r="F28" s="3">
        <v>238</v>
      </c>
      <c r="G28" s="3">
        <v>238</v>
      </c>
      <c r="H28" s="3">
        <v>0</v>
      </c>
      <c r="I28" s="3">
        <v>0</v>
      </c>
      <c r="J28" s="16">
        <f t="shared" si="2"/>
        <v>238</v>
      </c>
      <c r="K28" s="3">
        <v>994.35</v>
      </c>
      <c r="L28" s="3">
        <v>0</v>
      </c>
      <c r="M28" s="3">
        <v>4.1779999999999999</v>
      </c>
      <c r="N28" s="3">
        <v>0</v>
      </c>
      <c r="O28" s="3">
        <v>0</v>
      </c>
      <c r="P28" s="3">
        <v>0</v>
      </c>
    </row>
    <row r="29" spans="2:16" x14ac:dyDescent="0.25">
      <c r="B29" s="82" t="s">
        <v>136</v>
      </c>
      <c r="C29" s="2">
        <v>0</v>
      </c>
      <c r="D29" s="2">
        <v>0</v>
      </c>
      <c r="E29" s="2">
        <v>150</v>
      </c>
      <c r="F29" s="2">
        <v>150</v>
      </c>
      <c r="G29" s="2">
        <v>150</v>
      </c>
      <c r="H29" s="2">
        <v>0</v>
      </c>
      <c r="I29" s="2">
        <v>0</v>
      </c>
      <c r="J29" s="2">
        <f t="shared" si="2"/>
        <v>150</v>
      </c>
      <c r="K29" s="5">
        <v>2085</v>
      </c>
      <c r="L29" s="2">
        <v>0</v>
      </c>
      <c r="M29" s="2">
        <v>13.9</v>
      </c>
      <c r="N29" s="2">
        <v>0</v>
      </c>
      <c r="O29" s="2">
        <v>0</v>
      </c>
      <c r="P29" s="2">
        <v>0</v>
      </c>
    </row>
    <row r="30" spans="2:16" x14ac:dyDescent="0.25">
      <c r="B30" s="83" t="s">
        <v>137</v>
      </c>
      <c r="C30" s="3">
        <v>0</v>
      </c>
      <c r="D30" s="3">
        <v>1</v>
      </c>
      <c r="E30" s="3">
        <v>21</v>
      </c>
      <c r="F30" s="3">
        <v>21</v>
      </c>
      <c r="G30" s="3">
        <v>22</v>
      </c>
      <c r="H30" s="3">
        <v>0</v>
      </c>
      <c r="I30" s="3">
        <v>0</v>
      </c>
      <c r="J30" s="16">
        <f t="shared" si="2"/>
        <v>21</v>
      </c>
      <c r="K30" s="3">
        <v>184.8</v>
      </c>
      <c r="L30" s="3">
        <v>0</v>
      </c>
      <c r="M30" s="3">
        <v>8.8000000000000007</v>
      </c>
      <c r="N30" s="3">
        <v>0</v>
      </c>
      <c r="O30" s="3">
        <v>0</v>
      </c>
      <c r="P30" s="3">
        <v>0</v>
      </c>
    </row>
    <row r="31" spans="2:16" x14ac:dyDescent="0.25">
      <c r="B31" s="82" t="s">
        <v>138</v>
      </c>
      <c r="C31" s="2">
        <v>0</v>
      </c>
      <c r="D31" s="2">
        <v>0</v>
      </c>
      <c r="E31" s="2">
        <v>15</v>
      </c>
      <c r="F31" s="2">
        <v>15</v>
      </c>
      <c r="G31" s="2">
        <v>15</v>
      </c>
      <c r="H31" s="2">
        <v>0</v>
      </c>
      <c r="I31" s="2">
        <v>0</v>
      </c>
      <c r="J31" s="2">
        <f t="shared" si="2"/>
        <v>15</v>
      </c>
      <c r="K31" s="2">
        <v>114.6</v>
      </c>
      <c r="L31" s="2">
        <v>0</v>
      </c>
      <c r="M31" s="2">
        <v>7.64</v>
      </c>
      <c r="N31" s="2">
        <v>0</v>
      </c>
      <c r="O31" s="2">
        <v>0</v>
      </c>
      <c r="P31" s="2">
        <v>0</v>
      </c>
    </row>
    <row r="32" spans="2:16" x14ac:dyDescent="0.25">
      <c r="B32" s="83" t="s">
        <v>139</v>
      </c>
      <c r="C32" s="3">
        <v>23</v>
      </c>
      <c r="D32" s="3">
        <v>252</v>
      </c>
      <c r="E32" s="4">
        <v>6832.07</v>
      </c>
      <c r="F32" s="4">
        <v>6832.07</v>
      </c>
      <c r="G32" s="4">
        <v>7107.07</v>
      </c>
      <c r="H32" s="3">
        <v>390.5</v>
      </c>
      <c r="I32" s="3">
        <v>0</v>
      </c>
      <c r="J32" s="16">
        <f t="shared" si="2"/>
        <v>6441.57</v>
      </c>
      <c r="K32" s="4">
        <v>159681.54999999999</v>
      </c>
      <c r="L32" s="4">
        <v>7882.95</v>
      </c>
      <c r="M32" s="3">
        <v>23.372</v>
      </c>
      <c r="N32" s="3">
        <v>20.187000000000001</v>
      </c>
      <c r="O32" s="4">
        <v>1054.93</v>
      </c>
      <c r="P32" s="4">
        <v>8315.9500000000007</v>
      </c>
    </row>
    <row r="33" spans="2:16" x14ac:dyDescent="0.25">
      <c r="B33" s="82" t="s">
        <v>140</v>
      </c>
      <c r="C33" s="2">
        <v>0</v>
      </c>
      <c r="D33" s="2">
        <v>7</v>
      </c>
      <c r="E33" s="2">
        <v>65</v>
      </c>
      <c r="F33" s="2">
        <v>65</v>
      </c>
      <c r="G33" s="2">
        <v>72</v>
      </c>
      <c r="H33" s="2">
        <v>65</v>
      </c>
      <c r="I33" s="2">
        <v>0</v>
      </c>
      <c r="J33" s="2">
        <f t="shared" si="2"/>
        <v>0</v>
      </c>
      <c r="K33" s="5">
        <v>1653.05</v>
      </c>
      <c r="L33" s="2">
        <v>376.04</v>
      </c>
      <c r="M33" s="2">
        <v>25.431999999999999</v>
      </c>
      <c r="N33" s="2">
        <v>5.7850000000000001</v>
      </c>
      <c r="O33" s="5">
        <v>2287.71</v>
      </c>
      <c r="P33" s="2">
        <v>860.27</v>
      </c>
    </row>
    <row r="34" spans="2:16" x14ac:dyDescent="0.25">
      <c r="B34" s="83" t="s">
        <v>141</v>
      </c>
      <c r="C34" s="3">
        <v>120</v>
      </c>
      <c r="D34" s="3">
        <v>188</v>
      </c>
      <c r="E34" s="3">
        <v>65</v>
      </c>
      <c r="F34" s="3">
        <v>65</v>
      </c>
      <c r="G34" s="3">
        <v>373</v>
      </c>
      <c r="H34" s="3">
        <v>0</v>
      </c>
      <c r="I34" s="3">
        <v>0</v>
      </c>
      <c r="J34" s="16">
        <f t="shared" si="2"/>
        <v>65</v>
      </c>
      <c r="K34" s="3">
        <v>373</v>
      </c>
      <c r="L34" s="3">
        <v>0</v>
      </c>
      <c r="M34" s="3">
        <v>5.7380000000000004</v>
      </c>
      <c r="N34" s="3">
        <v>0</v>
      </c>
      <c r="O34" s="3">
        <v>0</v>
      </c>
      <c r="P34" s="3">
        <v>0</v>
      </c>
    </row>
    <row r="35" spans="2:16" ht="22.5" x14ac:dyDescent="0.25">
      <c r="B35" s="82" t="s">
        <v>142</v>
      </c>
      <c r="C35" s="2">
        <v>0</v>
      </c>
      <c r="D35" s="2">
        <v>20</v>
      </c>
      <c r="E35" s="2">
        <v>65</v>
      </c>
      <c r="F35" s="2">
        <v>65</v>
      </c>
      <c r="G35" s="2">
        <v>85</v>
      </c>
      <c r="H35" s="2">
        <v>0</v>
      </c>
      <c r="I35" s="2">
        <v>0</v>
      </c>
      <c r="J35" s="2">
        <f t="shared" si="2"/>
        <v>65</v>
      </c>
      <c r="K35" s="2">
        <v>325</v>
      </c>
      <c r="L35" s="2">
        <v>0</v>
      </c>
      <c r="M35" s="2">
        <v>5</v>
      </c>
      <c r="N35" s="2">
        <v>0</v>
      </c>
      <c r="O35" s="2">
        <v>0</v>
      </c>
      <c r="P35" s="2">
        <v>0</v>
      </c>
    </row>
    <row r="36" spans="2:16" x14ac:dyDescent="0.25">
      <c r="B36" s="83" t="s">
        <v>143</v>
      </c>
      <c r="C36" s="3">
        <v>0</v>
      </c>
      <c r="D36" s="3">
        <v>0</v>
      </c>
      <c r="E36" s="3">
        <v>65</v>
      </c>
      <c r="F36" s="3">
        <v>65</v>
      </c>
      <c r="G36" s="3">
        <v>65</v>
      </c>
      <c r="H36" s="3">
        <v>65</v>
      </c>
      <c r="I36" s="3">
        <v>0</v>
      </c>
      <c r="J36" s="16">
        <f t="shared" si="2"/>
        <v>0</v>
      </c>
      <c r="K36" s="4">
        <v>5200</v>
      </c>
      <c r="L36" s="4">
        <v>4875</v>
      </c>
      <c r="M36" s="3">
        <v>80</v>
      </c>
      <c r="N36" s="3">
        <v>75</v>
      </c>
      <c r="O36" s="4">
        <v>4500</v>
      </c>
      <c r="P36" s="4">
        <v>21937.5</v>
      </c>
    </row>
    <row r="37" spans="2:16" ht="33.75" x14ac:dyDescent="0.25">
      <c r="B37" s="82" t="s">
        <v>144</v>
      </c>
      <c r="C37" s="2">
        <v>0</v>
      </c>
      <c r="D37" s="2">
        <v>0</v>
      </c>
      <c r="E37" s="5">
        <v>29113</v>
      </c>
      <c r="F37" s="5">
        <v>29113</v>
      </c>
      <c r="G37" s="5">
        <v>29113</v>
      </c>
      <c r="H37" s="5">
        <v>3496</v>
      </c>
      <c r="I37" s="2">
        <v>0</v>
      </c>
      <c r="J37" s="2">
        <f t="shared" si="2"/>
        <v>25617</v>
      </c>
      <c r="K37" s="5">
        <v>669047</v>
      </c>
      <c r="L37" s="5">
        <v>84887.6</v>
      </c>
      <c r="M37" s="2">
        <v>22.981000000000002</v>
      </c>
      <c r="N37" s="2">
        <v>24.280999999999999</v>
      </c>
      <c r="O37" s="2">
        <v>633.69000000000005</v>
      </c>
      <c r="P37" s="5">
        <v>53792.42</v>
      </c>
    </row>
    <row r="38" spans="2:16" ht="22.5" x14ac:dyDescent="0.25">
      <c r="B38" s="83" t="s">
        <v>145</v>
      </c>
      <c r="C38" s="3">
        <v>0</v>
      </c>
      <c r="D38" s="3">
        <v>10</v>
      </c>
      <c r="E38" s="3">
        <v>106</v>
      </c>
      <c r="F38" s="3">
        <v>106</v>
      </c>
      <c r="G38" s="3">
        <v>116</v>
      </c>
      <c r="H38" s="3">
        <v>106</v>
      </c>
      <c r="I38" s="3">
        <v>0</v>
      </c>
      <c r="J38" s="16">
        <f t="shared" si="2"/>
        <v>0</v>
      </c>
      <c r="K38" s="4">
        <v>8569.2000000000007</v>
      </c>
      <c r="L38" s="4">
        <v>2116.9899999999998</v>
      </c>
      <c r="M38" s="3">
        <v>80.841999999999999</v>
      </c>
      <c r="N38" s="3">
        <v>19.972000000000001</v>
      </c>
      <c r="O38" s="3">
        <v>566.99</v>
      </c>
      <c r="P38" s="4">
        <v>1200.3</v>
      </c>
    </row>
    <row r="39" spans="2:16" x14ac:dyDescent="0.25">
      <c r="B39" s="82" t="s">
        <v>146</v>
      </c>
      <c r="C39" s="2">
        <v>0</v>
      </c>
      <c r="D39" s="2">
        <v>0</v>
      </c>
      <c r="E39" s="2">
        <v>85</v>
      </c>
      <c r="F39" s="2">
        <v>85</v>
      </c>
      <c r="G39" s="2">
        <v>85</v>
      </c>
      <c r="H39" s="2">
        <v>0</v>
      </c>
      <c r="I39" s="2">
        <v>0</v>
      </c>
      <c r="J39" s="2">
        <f t="shared" si="2"/>
        <v>85</v>
      </c>
      <c r="K39" s="5">
        <v>3825</v>
      </c>
      <c r="L39" s="2">
        <v>0</v>
      </c>
      <c r="M39" s="2">
        <v>45</v>
      </c>
      <c r="N39" s="2">
        <v>0</v>
      </c>
      <c r="O39" s="2">
        <v>0</v>
      </c>
      <c r="P39" s="2">
        <v>0</v>
      </c>
    </row>
    <row r="40" spans="2:16" x14ac:dyDescent="0.25">
      <c r="B40" s="83" t="s">
        <v>147</v>
      </c>
      <c r="C40" s="3">
        <v>0</v>
      </c>
      <c r="D40" s="3">
        <v>8</v>
      </c>
      <c r="E40" s="3">
        <v>37</v>
      </c>
      <c r="F40" s="3">
        <v>37</v>
      </c>
      <c r="G40" s="3">
        <v>45</v>
      </c>
      <c r="H40" s="3">
        <v>0</v>
      </c>
      <c r="I40" s="3">
        <v>0</v>
      </c>
      <c r="J40" s="16">
        <f t="shared" si="2"/>
        <v>37</v>
      </c>
      <c r="K40" s="3">
        <v>429</v>
      </c>
      <c r="L40" s="3">
        <v>0</v>
      </c>
      <c r="M40" s="3">
        <v>11.595000000000001</v>
      </c>
      <c r="N40" s="3">
        <v>0</v>
      </c>
      <c r="O40" s="3">
        <v>0</v>
      </c>
      <c r="P40" s="3">
        <v>0</v>
      </c>
    </row>
    <row r="41" spans="2:16" x14ac:dyDescent="0.25">
      <c r="B41" s="82" t="s">
        <v>148</v>
      </c>
      <c r="C41" s="2">
        <v>0</v>
      </c>
      <c r="D41" s="2">
        <v>18</v>
      </c>
      <c r="E41" s="2">
        <v>82</v>
      </c>
      <c r="F41" s="2">
        <v>82</v>
      </c>
      <c r="G41" s="2">
        <v>100</v>
      </c>
      <c r="H41" s="2">
        <v>0</v>
      </c>
      <c r="I41" s="2">
        <v>0</v>
      </c>
      <c r="J41" s="2">
        <f t="shared" si="2"/>
        <v>82</v>
      </c>
      <c r="K41" s="2">
        <v>610.5</v>
      </c>
      <c r="L41" s="2">
        <v>0</v>
      </c>
      <c r="M41" s="2">
        <v>7.4450000000000003</v>
      </c>
      <c r="N41" s="2">
        <v>0</v>
      </c>
      <c r="O41" s="2">
        <v>0</v>
      </c>
      <c r="P41" s="2">
        <v>0</v>
      </c>
    </row>
    <row r="42" spans="2:16" x14ac:dyDescent="0.25">
      <c r="B42" s="68" t="s">
        <v>51</v>
      </c>
      <c r="C42" s="70">
        <v>143</v>
      </c>
      <c r="D42" s="70">
        <v>854</v>
      </c>
      <c r="E42" s="69">
        <v>38371.07</v>
      </c>
      <c r="F42" s="69">
        <v>38371.07</v>
      </c>
      <c r="G42" s="69">
        <v>39368.07</v>
      </c>
      <c r="H42" s="69">
        <v>4135.5</v>
      </c>
      <c r="I42" s="70">
        <v>0</v>
      </c>
      <c r="J42" s="125">
        <f>SUM(J21:J41)</f>
        <v>34235.57</v>
      </c>
      <c r="K42" s="69">
        <v>890675.05</v>
      </c>
      <c r="L42" s="69">
        <v>100332.82</v>
      </c>
      <c r="M42" s="70">
        <v>0</v>
      </c>
      <c r="N42" s="70">
        <v>0</v>
      </c>
      <c r="O42" s="70">
        <v>0</v>
      </c>
      <c r="P42" s="69">
        <v>86613.58</v>
      </c>
    </row>
    <row r="43" spans="2:16" x14ac:dyDescent="0.25"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6"/>
    </row>
    <row r="44" spans="2:16" ht="15.75" x14ac:dyDescent="0.25">
      <c r="B44" s="163" t="s">
        <v>162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81"/>
    </row>
    <row r="45" spans="2:16" ht="45" x14ac:dyDescent="0.25">
      <c r="B45" s="67" t="s">
        <v>1</v>
      </c>
      <c r="C45" s="67" t="s">
        <v>90</v>
      </c>
      <c r="D45" s="67" t="s">
        <v>91</v>
      </c>
      <c r="E45" s="67" t="s">
        <v>92</v>
      </c>
      <c r="F45" s="67" t="s">
        <v>92</v>
      </c>
      <c r="G45" s="67" t="s">
        <v>93</v>
      </c>
      <c r="H45" s="89" t="s">
        <v>177</v>
      </c>
      <c r="I45" s="67" t="s">
        <v>56</v>
      </c>
      <c r="J45" s="65" t="s">
        <v>72</v>
      </c>
      <c r="K45" s="67" t="s">
        <v>3</v>
      </c>
      <c r="L45" s="67" t="s">
        <v>98</v>
      </c>
      <c r="M45" s="67" t="s">
        <v>178</v>
      </c>
      <c r="N45" s="67" t="s">
        <v>100</v>
      </c>
      <c r="O45" s="67" t="s">
        <v>57</v>
      </c>
      <c r="P45" s="67" t="s">
        <v>58</v>
      </c>
    </row>
    <row r="46" spans="2:16" x14ac:dyDescent="0.25">
      <c r="B46" s="116" t="s">
        <v>128</v>
      </c>
      <c r="C46" s="2">
        <v>0</v>
      </c>
      <c r="D46" s="2">
        <v>0</v>
      </c>
      <c r="E46" s="2">
        <v>13</v>
      </c>
      <c r="F46" s="2">
        <v>13</v>
      </c>
      <c r="G46" s="2">
        <v>13</v>
      </c>
      <c r="H46" s="2">
        <v>0</v>
      </c>
      <c r="I46" s="2">
        <v>0</v>
      </c>
      <c r="J46" s="2">
        <f t="shared" ref="J46:J64" si="3">F46-H46-I46</f>
        <v>13</v>
      </c>
      <c r="K46" s="2">
        <v>40.299999999999997</v>
      </c>
      <c r="L46" s="2">
        <v>0</v>
      </c>
      <c r="M46" s="2">
        <v>3.1</v>
      </c>
      <c r="N46" s="2">
        <v>0</v>
      </c>
      <c r="O46" s="2">
        <v>0</v>
      </c>
      <c r="P46" s="2">
        <v>0</v>
      </c>
    </row>
    <row r="47" spans="2:16" ht="22.5" x14ac:dyDescent="0.25">
      <c r="B47" s="117" t="s">
        <v>149</v>
      </c>
      <c r="C47" s="3">
        <v>14.5</v>
      </c>
      <c r="D47" s="3">
        <v>0</v>
      </c>
      <c r="E47" s="4">
        <v>9577</v>
      </c>
      <c r="F47" s="4">
        <v>9577</v>
      </c>
      <c r="G47" s="4">
        <v>9591.5</v>
      </c>
      <c r="H47" s="4">
        <v>1878.9</v>
      </c>
      <c r="I47" s="3">
        <v>0</v>
      </c>
      <c r="J47" s="16">
        <f t="shared" si="3"/>
        <v>7698.1</v>
      </c>
      <c r="K47" s="4">
        <v>233130.95</v>
      </c>
      <c r="L47" s="4">
        <v>42373.56</v>
      </c>
      <c r="M47" s="3">
        <v>24.343</v>
      </c>
      <c r="N47" s="3">
        <v>22.552</v>
      </c>
      <c r="O47" s="3">
        <v>436.44</v>
      </c>
      <c r="P47" s="4">
        <v>18493.349999999999</v>
      </c>
    </row>
    <row r="48" spans="2:16" x14ac:dyDescent="0.25">
      <c r="B48" s="116" t="s">
        <v>129</v>
      </c>
      <c r="C48" s="2">
        <v>0</v>
      </c>
      <c r="D48" s="2">
        <v>0</v>
      </c>
      <c r="E48" s="2">
        <v>42</v>
      </c>
      <c r="F48" s="2">
        <v>42</v>
      </c>
      <c r="G48" s="2">
        <v>42</v>
      </c>
      <c r="H48" s="2">
        <v>0</v>
      </c>
      <c r="I48" s="2">
        <v>0</v>
      </c>
      <c r="J48" s="2">
        <f t="shared" si="3"/>
        <v>42</v>
      </c>
      <c r="K48" s="2">
        <v>47.1</v>
      </c>
      <c r="L48" s="2">
        <v>0</v>
      </c>
      <c r="M48" s="2">
        <v>1.121</v>
      </c>
      <c r="N48" s="2">
        <v>0</v>
      </c>
      <c r="O48" s="2">
        <v>0</v>
      </c>
      <c r="P48" s="2">
        <v>0</v>
      </c>
    </row>
    <row r="49" spans="2:16" x14ac:dyDescent="0.25">
      <c r="B49" s="117" t="s">
        <v>134</v>
      </c>
      <c r="C49" s="3">
        <v>0</v>
      </c>
      <c r="D49" s="3">
        <v>0</v>
      </c>
      <c r="E49" s="3">
        <v>15</v>
      </c>
      <c r="F49" s="3">
        <v>15</v>
      </c>
      <c r="G49" s="3">
        <v>15</v>
      </c>
      <c r="H49" s="3">
        <v>0</v>
      </c>
      <c r="I49" s="3">
        <v>0</v>
      </c>
      <c r="J49" s="16">
        <f t="shared" si="3"/>
        <v>15</v>
      </c>
      <c r="K49" s="3">
        <v>70.5</v>
      </c>
      <c r="L49" s="3">
        <v>0</v>
      </c>
      <c r="M49" s="3">
        <v>4.7</v>
      </c>
      <c r="N49" s="3">
        <v>0</v>
      </c>
      <c r="O49" s="3">
        <v>0</v>
      </c>
      <c r="P49" s="3">
        <v>0</v>
      </c>
    </row>
    <row r="50" spans="2:16" x14ac:dyDescent="0.25">
      <c r="B50" s="116" t="s">
        <v>135</v>
      </c>
      <c r="C50" s="2">
        <v>0</v>
      </c>
      <c r="D50" s="2">
        <v>6.35</v>
      </c>
      <c r="E50" s="2">
        <v>488</v>
      </c>
      <c r="F50" s="2">
        <v>488</v>
      </c>
      <c r="G50" s="2">
        <v>494.35</v>
      </c>
      <c r="H50" s="2">
        <v>0</v>
      </c>
      <c r="I50" s="2">
        <v>0</v>
      </c>
      <c r="J50" s="2">
        <f t="shared" si="3"/>
        <v>488</v>
      </c>
      <c r="K50" s="5">
        <v>1849.85</v>
      </c>
      <c r="L50" s="2">
        <v>0</v>
      </c>
      <c r="M50" s="2">
        <v>3.7909999999999999</v>
      </c>
      <c r="N50" s="2">
        <v>0</v>
      </c>
      <c r="O50" s="2">
        <v>0</v>
      </c>
      <c r="P50" s="2">
        <v>0</v>
      </c>
    </row>
    <row r="51" spans="2:16" ht="33.75" x14ac:dyDescent="0.25">
      <c r="B51" s="117" t="s">
        <v>150</v>
      </c>
      <c r="C51" s="3">
        <v>0</v>
      </c>
      <c r="D51" s="3">
        <v>4</v>
      </c>
      <c r="E51" s="3">
        <v>21</v>
      </c>
      <c r="F51" s="3">
        <v>21</v>
      </c>
      <c r="G51" s="3">
        <v>25</v>
      </c>
      <c r="H51" s="3">
        <v>0</v>
      </c>
      <c r="I51" s="3">
        <v>0</v>
      </c>
      <c r="J51" s="16">
        <f t="shared" si="3"/>
        <v>21</v>
      </c>
      <c r="K51" s="3">
        <v>347</v>
      </c>
      <c r="L51" s="3">
        <v>0</v>
      </c>
      <c r="M51" s="3">
        <v>16.524000000000001</v>
      </c>
      <c r="N51" s="3">
        <v>0</v>
      </c>
      <c r="O51" s="3">
        <v>0</v>
      </c>
      <c r="P51" s="3">
        <v>0</v>
      </c>
    </row>
    <row r="52" spans="2:16" x14ac:dyDescent="0.25">
      <c r="B52" s="116" t="s">
        <v>136</v>
      </c>
      <c r="C52" s="2">
        <v>0</v>
      </c>
      <c r="D52" s="2">
        <v>3</v>
      </c>
      <c r="E52" s="5">
        <v>2206</v>
      </c>
      <c r="F52" s="5">
        <v>2206</v>
      </c>
      <c r="G52" s="5">
        <v>2209</v>
      </c>
      <c r="H52" s="2">
        <v>20.92</v>
      </c>
      <c r="I52" s="2">
        <v>0</v>
      </c>
      <c r="J52" s="2">
        <f t="shared" si="3"/>
        <v>2185.08</v>
      </c>
      <c r="K52" s="5">
        <v>20569.099999999999</v>
      </c>
      <c r="L52" s="2">
        <v>149.94999999999999</v>
      </c>
      <c r="M52" s="2">
        <v>9.3239999999999998</v>
      </c>
      <c r="N52" s="2">
        <v>7.1680000000000001</v>
      </c>
      <c r="O52" s="2">
        <v>660.12</v>
      </c>
      <c r="P52" s="2">
        <v>98.98</v>
      </c>
    </row>
    <row r="53" spans="2:16" x14ac:dyDescent="0.25">
      <c r="B53" s="117" t="s">
        <v>151</v>
      </c>
      <c r="C53" s="3">
        <v>0</v>
      </c>
      <c r="D53" s="3">
        <v>0</v>
      </c>
      <c r="E53" s="3">
        <v>125</v>
      </c>
      <c r="F53" s="3">
        <v>125</v>
      </c>
      <c r="G53" s="3">
        <v>125</v>
      </c>
      <c r="H53" s="3">
        <v>0</v>
      </c>
      <c r="I53" s="3">
        <v>0</v>
      </c>
      <c r="J53" s="16">
        <f t="shared" si="3"/>
        <v>125</v>
      </c>
      <c r="K53" s="4">
        <v>1150</v>
      </c>
      <c r="L53" s="3">
        <v>0</v>
      </c>
      <c r="M53" s="3">
        <v>9.1999999999999993</v>
      </c>
      <c r="N53" s="3">
        <v>0</v>
      </c>
      <c r="O53" s="3">
        <v>0</v>
      </c>
      <c r="P53" s="3">
        <v>0</v>
      </c>
    </row>
    <row r="54" spans="2:16" x14ac:dyDescent="0.25">
      <c r="B54" s="116" t="s">
        <v>139</v>
      </c>
      <c r="C54" s="2">
        <v>0</v>
      </c>
      <c r="D54" s="2">
        <v>21.5</v>
      </c>
      <c r="E54" s="5">
        <v>24646</v>
      </c>
      <c r="F54" s="5">
        <v>24646</v>
      </c>
      <c r="G54" s="5">
        <v>24667.5</v>
      </c>
      <c r="H54" s="5">
        <v>8613.4699999999993</v>
      </c>
      <c r="I54" s="2">
        <v>0</v>
      </c>
      <c r="J54" s="2">
        <f t="shared" si="3"/>
        <v>16032.53</v>
      </c>
      <c r="K54" s="5">
        <v>211267.68</v>
      </c>
      <c r="L54" s="5">
        <v>66652.19</v>
      </c>
      <c r="M54" s="2">
        <v>8.5719999999999992</v>
      </c>
      <c r="N54" s="2">
        <v>7.7380000000000004</v>
      </c>
      <c r="O54" s="2">
        <v>851.92</v>
      </c>
      <c r="P54" s="5">
        <v>56782.27</v>
      </c>
    </row>
    <row r="55" spans="2:16" x14ac:dyDescent="0.25">
      <c r="B55" s="117" t="s">
        <v>140</v>
      </c>
      <c r="C55" s="3">
        <v>0.5</v>
      </c>
      <c r="D55" s="3">
        <v>0</v>
      </c>
      <c r="E55" s="3">
        <v>235.5</v>
      </c>
      <c r="F55" s="3">
        <v>235.5</v>
      </c>
      <c r="G55" s="3">
        <v>236</v>
      </c>
      <c r="H55" s="3">
        <v>130.9</v>
      </c>
      <c r="I55" s="3">
        <v>0</v>
      </c>
      <c r="J55" s="16">
        <f t="shared" si="3"/>
        <v>104.6</v>
      </c>
      <c r="K55" s="4">
        <v>1187.95</v>
      </c>
      <c r="L55" s="3">
        <v>341.33</v>
      </c>
      <c r="M55" s="3">
        <v>5.0439999999999996</v>
      </c>
      <c r="N55" s="3">
        <v>2.6080000000000001</v>
      </c>
      <c r="O55" s="4">
        <v>2472.62</v>
      </c>
      <c r="P55" s="3">
        <v>843.98</v>
      </c>
    </row>
    <row r="56" spans="2:16" x14ac:dyDescent="0.25">
      <c r="B56" s="116" t="s">
        <v>141</v>
      </c>
      <c r="C56" s="2">
        <v>0</v>
      </c>
      <c r="D56" s="2">
        <v>0</v>
      </c>
      <c r="E56" s="2">
        <v>11</v>
      </c>
      <c r="F56" s="2">
        <v>11</v>
      </c>
      <c r="G56" s="2">
        <v>11</v>
      </c>
      <c r="H56" s="2">
        <v>0</v>
      </c>
      <c r="I56" s="2">
        <v>0</v>
      </c>
      <c r="J56" s="2">
        <f t="shared" si="3"/>
        <v>11</v>
      </c>
      <c r="K56" s="2">
        <v>13.2</v>
      </c>
      <c r="L56" s="2">
        <v>0</v>
      </c>
      <c r="M56" s="2">
        <v>1.2</v>
      </c>
      <c r="N56" s="2">
        <v>0</v>
      </c>
      <c r="O56" s="2">
        <v>0</v>
      </c>
      <c r="P56" s="2">
        <v>0</v>
      </c>
    </row>
    <row r="57" spans="2:16" ht="45" x14ac:dyDescent="0.25">
      <c r="B57" s="117" t="s">
        <v>152</v>
      </c>
      <c r="C57" s="3">
        <v>0</v>
      </c>
      <c r="D57" s="3">
        <v>0</v>
      </c>
      <c r="E57" s="3">
        <v>740</v>
      </c>
      <c r="F57" s="3">
        <v>740</v>
      </c>
      <c r="G57" s="3">
        <v>740</v>
      </c>
      <c r="H57" s="3">
        <v>124.5</v>
      </c>
      <c r="I57" s="3">
        <v>0</v>
      </c>
      <c r="J57" s="16">
        <f t="shared" si="3"/>
        <v>615.5</v>
      </c>
      <c r="K57" s="4">
        <v>587920</v>
      </c>
      <c r="L57" s="4">
        <v>74077</v>
      </c>
      <c r="M57" s="3">
        <v>794.48599999999999</v>
      </c>
      <c r="N57" s="3">
        <v>594.99599999999998</v>
      </c>
      <c r="O57" s="3">
        <v>13.63</v>
      </c>
      <c r="P57" s="4">
        <v>1009.72</v>
      </c>
    </row>
    <row r="58" spans="2:16" x14ac:dyDescent="0.25">
      <c r="B58" s="116" t="s">
        <v>143</v>
      </c>
      <c r="C58" s="2">
        <v>0</v>
      </c>
      <c r="D58" s="2">
        <v>0</v>
      </c>
      <c r="E58" s="2">
        <v>78</v>
      </c>
      <c r="F58" s="2">
        <v>78</v>
      </c>
      <c r="G58" s="2">
        <v>78</v>
      </c>
      <c r="H58" s="2">
        <v>23</v>
      </c>
      <c r="I58" s="2">
        <v>0</v>
      </c>
      <c r="J58" s="2">
        <f t="shared" si="3"/>
        <v>55</v>
      </c>
      <c r="K58" s="5">
        <v>1881</v>
      </c>
      <c r="L58" s="2">
        <v>986</v>
      </c>
      <c r="M58" s="2">
        <v>24.114999999999998</v>
      </c>
      <c r="N58" s="2">
        <v>42.87</v>
      </c>
      <c r="O58" s="5">
        <v>3965.52</v>
      </c>
      <c r="P58" s="5">
        <v>3910</v>
      </c>
    </row>
    <row r="59" spans="2:16" ht="33.75" x14ac:dyDescent="0.25">
      <c r="B59" s="117" t="s">
        <v>144</v>
      </c>
      <c r="C59" s="3">
        <v>0</v>
      </c>
      <c r="D59" s="3">
        <v>0</v>
      </c>
      <c r="E59" s="4">
        <v>112677.5</v>
      </c>
      <c r="F59" s="4">
        <v>112677.5</v>
      </c>
      <c r="G59" s="4">
        <v>112677.5</v>
      </c>
      <c r="H59" s="4">
        <v>3099</v>
      </c>
      <c r="I59" s="3">
        <v>0</v>
      </c>
      <c r="J59" s="16">
        <f t="shared" si="3"/>
        <v>109578.5</v>
      </c>
      <c r="K59" s="4">
        <v>1782089.75</v>
      </c>
      <c r="L59" s="4">
        <v>46174.32</v>
      </c>
      <c r="M59" s="3">
        <v>15.816000000000001</v>
      </c>
      <c r="N59" s="3">
        <v>14.9</v>
      </c>
      <c r="O59" s="3">
        <v>673.8</v>
      </c>
      <c r="P59" s="4">
        <v>31112.18</v>
      </c>
    </row>
    <row r="60" spans="2:16" ht="33.75" x14ac:dyDescent="0.25">
      <c r="B60" s="116" t="s">
        <v>153</v>
      </c>
      <c r="C60" s="2">
        <v>102</v>
      </c>
      <c r="D60" s="2">
        <v>0</v>
      </c>
      <c r="E60" s="5">
        <v>1119</v>
      </c>
      <c r="F60" s="5">
        <v>1119</v>
      </c>
      <c r="G60" s="5">
        <v>1221</v>
      </c>
      <c r="H60" s="2">
        <v>0</v>
      </c>
      <c r="I60" s="2">
        <v>0</v>
      </c>
      <c r="J60" s="2">
        <f t="shared" si="3"/>
        <v>1119</v>
      </c>
      <c r="K60" s="5">
        <v>55854.5</v>
      </c>
      <c r="L60" s="2">
        <v>0</v>
      </c>
      <c r="M60" s="2">
        <v>49.914999999999999</v>
      </c>
      <c r="N60" s="2">
        <v>0</v>
      </c>
      <c r="O60" s="2">
        <v>0</v>
      </c>
      <c r="P60" s="2">
        <v>0</v>
      </c>
    </row>
    <row r="61" spans="2:16" ht="22.5" x14ac:dyDescent="0.25">
      <c r="B61" s="117" t="s">
        <v>154</v>
      </c>
      <c r="C61" s="3">
        <v>0</v>
      </c>
      <c r="D61" s="3">
        <v>0</v>
      </c>
      <c r="E61" s="3">
        <v>8</v>
      </c>
      <c r="F61" s="3">
        <v>8</v>
      </c>
      <c r="G61" s="3">
        <v>8</v>
      </c>
      <c r="H61" s="3">
        <v>0.5</v>
      </c>
      <c r="I61" s="3">
        <v>0</v>
      </c>
      <c r="J61" s="16">
        <f t="shared" si="3"/>
        <v>7.5</v>
      </c>
      <c r="K61" s="3">
        <v>64.8</v>
      </c>
      <c r="L61" s="3">
        <v>3.9</v>
      </c>
      <c r="M61" s="3">
        <v>8.1</v>
      </c>
      <c r="N61" s="3">
        <v>7.8</v>
      </c>
      <c r="O61" s="3">
        <v>980</v>
      </c>
      <c r="P61" s="3">
        <v>3.82</v>
      </c>
    </row>
    <row r="62" spans="2:16" x14ac:dyDescent="0.25">
      <c r="B62" s="116" t="s">
        <v>147</v>
      </c>
      <c r="C62" s="2">
        <v>108</v>
      </c>
      <c r="D62" s="5">
        <v>1100</v>
      </c>
      <c r="E62" s="5">
        <v>1795</v>
      </c>
      <c r="F62" s="5">
        <v>1795</v>
      </c>
      <c r="G62" s="5">
        <v>3003</v>
      </c>
      <c r="H62" s="2">
        <v>0</v>
      </c>
      <c r="I62" s="2">
        <v>0</v>
      </c>
      <c r="J62" s="2">
        <f t="shared" si="3"/>
        <v>1795</v>
      </c>
      <c r="K62" s="5">
        <v>14861.95</v>
      </c>
      <c r="L62" s="2">
        <v>0</v>
      </c>
      <c r="M62" s="2">
        <v>8.2799999999999994</v>
      </c>
      <c r="N62" s="2">
        <v>0</v>
      </c>
      <c r="O62" s="2">
        <v>0</v>
      </c>
      <c r="P62" s="2">
        <v>0</v>
      </c>
    </row>
    <row r="63" spans="2:16" x14ac:dyDescent="0.25">
      <c r="B63" s="117" t="s">
        <v>155</v>
      </c>
      <c r="C63" s="3">
        <v>0</v>
      </c>
      <c r="D63" s="3">
        <v>0</v>
      </c>
      <c r="E63" s="3">
        <v>25</v>
      </c>
      <c r="F63" s="3">
        <v>25</v>
      </c>
      <c r="G63" s="3">
        <v>25</v>
      </c>
      <c r="H63" s="3">
        <v>0</v>
      </c>
      <c r="I63" s="3">
        <v>0</v>
      </c>
      <c r="J63" s="16">
        <f t="shared" si="3"/>
        <v>25</v>
      </c>
      <c r="K63" s="3">
        <v>8.75</v>
      </c>
      <c r="L63" s="3">
        <v>0</v>
      </c>
      <c r="M63" s="3">
        <v>0.35</v>
      </c>
      <c r="N63" s="3">
        <v>0</v>
      </c>
      <c r="O63" s="3">
        <v>0</v>
      </c>
      <c r="P63" s="3">
        <v>0</v>
      </c>
    </row>
    <row r="64" spans="2:16" x14ac:dyDescent="0.25">
      <c r="B64" s="116" t="s">
        <v>156</v>
      </c>
      <c r="C64" s="2">
        <v>0</v>
      </c>
      <c r="D64" s="2">
        <v>1</v>
      </c>
      <c r="E64" s="5">
        <v>1735</v>
      </c>
      <c r="F64" s="5">
        <v>1735</v>
      </c>
      <c r="G64" s="5">
        <v>1736</v>
      </c>
      <c r="H64" s="2">
        <v>0</v>
      </c>
      <c r="I64" s="2">
        <v>0</v>
      </c>
      <c r="J64" s="2">
        <f t="shared" si="3"/>
        <v>1735</v>
      </c>
      <c r="K64" s="5">
        <v>40211.15</v>
      </c>
      <c r="L64" s="2">
        <v>0</v>
      </c>
      <c r="M64" s="2">
        <v>23.175999999999998</v>
      </c>
      <c r="N64" s="2">
        <v>0</v>
      </c>
      <c r="O64" s="2">
        <v>0</v>
      </c>
      <c r="P64" s="2">
        <v>0</v>
      </c>
    </row>
    <row r="65" spans="2:16" x14ac:dyDescent="0.25">
      <c r="B65" s="68" t="s">
        <v>51</v>
      </c>
      <c r="C65" s="70">
        <v>225</v>
      </c>
      <c r="D65" s="69">
        <v>1135.8499999999999</v>
      </c>
      <c r="E65" s="69">
        <v>155557</v>
      </c>
      <c r="F65" s="69">
        <v>155557</v>
      </c>
      <c r="G65" s="69">
        <v>156917.85</v>
      </c>
      <c r="H65" s="69">
        <v>13891.19</v>
      </c>
      <c r="I65" s="70">
        <v>0</v>
      </c>
      <c r="J65" s="125">
        <f>SUM(J46:J64)</f>
        <v>141665.81</v>
      </c>
      <c r="K65" s="69">
        <f>SUM(K46:K64)</f>
        <v>2952565.53</v>
      </c>
      <c r="L65" s="69">
        <f>SUM(L46:L64)</f>
        <v>230758.25</v>
      </c>
      <c r="M65" s="70">
        <v>0</v>
      </c>
      <c r="N65" s="70">
        <v>0</v>
      </c>
      <c r="O65" s="70">
        <v>0</v>
      </c>
      <c r="P65" s="69">
        <v>112254.3</v>
      </c>
    </row>
    <row r="67" spans="2:16" x14ac:dyDescent="0.25">
      <c r="B67" s="147" t="s">
        <v>122</v>
      </c>
    </row>
  </sheetData>
  <mergeCells count="8">
    <mergeCell ref="B10:O10"/>
    <mergeCell ref="B17:K17"/>
    <mergeCell ref="B19:O19"/>
    <mergeCell ref="B44:O44"/>
    <mergeCell ref="B2:M2"/>
    <mergeCell ref="B3:M3"/>
    <mergeCell ref="B4:M4"/>
    <mergeCell ref="B5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"/>
  <sheetViews>
    <sheetView workbookViewId="0">
      <selection activeCell="H18" sqref="H18"/>
    </sheetView>
  </sheetViews>
  <sheetFormatPr baseColWidth="10" defaultRowHeight="15" x14ac:dyDescent="0.25"/>
  <sheetData>
    <row r="1" spans="2:13" ht="15.75" thickBot="1" x14ac:dyDescent="0.3"/>
    <row r="2" spans="2:13" ht="15.75" x14ac:dyDescent="0.25">
      <c r="B2" s="152" t="s">
        <v>59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spans="2:13" x14ac:dyDescent="0.25">
      <c r="B3" s="166" t="s">
        <v>60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72"/>
    </row>
    <row r="4" spans="2:13" x14ac:dyDescent="0.25">
      <c r="B4" s="168" t="s">
        <v>163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3"/>
    </row>
    <row r="5" spans="2:13" ht="15.75" thickBot="1" x14ac:dyDescent="0.3">
      <c r="B5" s="170" t="s">
        <v>61</v>
      </c>
      <c r="C5" s="171"/>
      <c r="D5" s="75"/>
      <c r="E5" s="32"/>
      <c r="F5" s="76"/>
      <c r="G5" s="77"/>
      <c r="H5" s="77"/>
      <c r="I5" s="77"/>
      <c r="J5" s="77"/>
      <c r="K5" s="77"/>
      <c r="L5" s="78">
        <v>42430</v>
      </c>
      <c r="M5" s="34"/>
    </row>
    <row r="6" spans="2:13" ht="45" x14ac:dyDescent="0.25">
      <c r="B6" s="88" t="s">
        <v>95</v>
      </c>
      <c r="C6" s="44" t="s">
        <v>179</v>
      </c>
      <c r="D6" s="44" t="s">
        <v>164</v>
      </c>
      <c r="E6" s="44" t="s">
        <v>177</v>
      </c>
      <c r="F6" s="44" t="s">
        <v>56</v>
      </c>
      <c r="G6" s="44" t="s">
        <v>96</v>
      </c>
      <c r="H6" s="44" t="s">
        <v>97</v>
      </c>
      <c r="I6" s="44" t="s">
        <v>98</v>
      </c>
      <c r="J6" s="44" t="s">
        <v>99</v>
      </c>
      <c r="K6" s="44" t="s">
        <v>100</v>
      </c>
      <c r="L6" s="44" t="s">
        <v>57</v>
      </c>
      <c r="M6" s="90" t="s">
        <v>58</v>
      </c>
    </row>
    <row r="7" spans="2:13" ht="15.75" thickBot="1" x14ac:dyDescent="0.3">
      <c r="B7" s="94" t="s">
        <v>71</v>
      </c>
      <c r="C7" s="98">
        <f t="shared" ref="C7:M7" si="0">C49+C66</f>
        <v>0</v>
      </c>
      <c r="D7" s="92">
        <f t="shared" si="0"/>
        <v>0</v>
      </c>
      <c r="E7" s="98">
        <f t="shared" si="0"/>
        <v>0</v>
      </c>
      <c r="F7" s="98">
        <f t="shared" si="0"/>
        <v>0</v>
      </c>
      <c r="G7" s="98">
        <f t="shared" si="0"/>
        <v>0</v>
      </c>
      <c r="H7" s="92">
        <f t="shared" si="0"/>
        <v>0</v>
      </c>
      <c r="I7" s="92">
        <f t="shared" si="0"/>
        <v>0</v>
      </c>
      <c r="J7" s="92">
        <f t="shared" si="0"/>
        <v>0</v>
      </c>
      <c r="K7" s="92">
        <f t="shared" si="0"/>
        <v>0</v>
      </c>
      <c r="L7" s="92">
        <f t="shared" si="0"/>
        <v>0</v>
      </c>
      <c r="M7" s="93">
        <f t="shared" si="0"/>
        <v>0</v>
      </c>
    </row>
    <row r="9" spans="2:13" x14ac:dyDescent="0.25">
      <c r="B9" s="165" t="s">
        <v>168</v>
      </c>
      <c r="C9" s="165"/>
      <c r="D9" s="165"/>
      <c r="E9" s="165"/>
      <c r="F9" s="165"/>
      <c r="G9" s="165"/>
      <c r="H9" s="165"/>
      <c r="I9" s="165"/>
      <c r="J9" s="165"/>
      <c r="K9" s="165"/>
    </row>
    <row r="11" spans="2:13" x14ac:dyDescent="0.25">
      <c r="B11" s="147" t="s">
        <v>122</v>
      </c>
    </row>
  </sheetData>
  <mergeCells count="5">
    <mergeCell ref="B2:M2"/>
    <mergeCell ref="B3:M3"/>
    <mergeCell ref="B4:M4"/>
    <mergeCell ref="B5:C5"/>
    <mergeCell ref="B9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13" workbookViewId="0">
      <selection activeCell="J23" sqref="J23"/>
    </sheetView>
  </sheetViews>
  <sheetFormatPr baseColWidth="10" defaultRowHeight="15" x14ac:dyDescent="0.25"/>
  <cols>
    <col min="1" max="1" width="4.42578125" customWidth="1"/>
    <col min="6" max="6" width="16.85546875" customWidth="1"/>
  </cols>
  <sheetData>
    <row r="1" spans="1:6" s="6" customFormat="1" ht="15.75" thickBot="1" x14ac:dyDescent="0.3"/>
    <row r="2" spans="1:6" x14ac:dyDescent="0.25">
      <c r="B2" s="174" t="s">
        <v>101</v>
      </c>
      <c r="C2" s="175"/>
      <c r="D2" s="175"/>
      <c r="E2" s="175"/>
      <c r="F2" s="176"/>
    </row>
    <row r="3" spans="1:6" ht="15.75" thickBot="1" x14ac:dyDescent="0.3">
      <c r="B3" s="100" t="s">
        <v>102</v>
      </c>
      <c r="C3" s="32"/>
      <c r="D3" s="32"/>
      <c r="E3" s="32"/>
      <c r="F3" s="101">
        <v>42430</v>
      </c>
    </row>
    <row r="4" spans="1:6" ht="33.75" customHeight="1" x14ac:dyDescent="0.25">
      <c r="A4" s="6"/>
      <c r="B4" s="133" t="s">
        <v>103</v>
      </c>
      <c r="C4" s="134" t="s">
        <v>170</v>
      </c>
      <c r="D4" s="134" t="s">
        <v>104</v>
      </c>
      <c r="E4" s="134" t="s">
        <v>105</v>
      </c>
      <c r="F4" s="135" t="s">
        <v>106</v>
      </c>
    </row>
    <row r="5" spans="1:6" x14ac:dyDescent="0.25">
      <c r="A5" s="6"/>
      <c r="B5" s="177" t="s">
        <v>107</v>
      </c>
      <c r="C5" s="178"/>
      <c r="D5" s="178"/>
      <c r="E5" s="178"/>
      <c r="F5" s="179"/>
    </row>
    <row r="6" spans="1:6" x14ac:dyDescent="0.25">
      <c r="A6" s="6"/>
      <c r="B6" s="136" t="s">
        <v>108</v>
      </c>
      <c r="C6" s="4">
        <v>13091.946</v>
      </c>
      <c r="D6" s="4">
        <v>33754.449000000001</v>
      </c>
      <c r="E6" s="4">
        <v>202644.94</v>
      </c>
      <c r="F6" s="137">
        <v>0</v>
      </c>
    </row>
    <row r="7" spans="1:6" x14ac:dyDescent="0.25">
      <c r="A7" s="6"/>
      <c r="B7" s="138" t="s">
        <v>109</v>
      </c>
      <c r="C7" s="2">
        <v>263.77600000000001</v>
      </c>
      <c r="D7" s="2">
        <v>793.78200000000004</v>
      </c>
      <c r="E7" s="5">
        <v>5024.2129999999997</v>
      </c>
      <c r="F7" s="139">
        <v>0</v>
      </c>
    </row>
    <row r="8" spans="1:6" x14ac:dyDescent="0.25">
      <c r="A8" s="6"/>
      <c r="B8" s="102" t="s">
        <v>51</v>
      </c>
      <c r="C8" s="79">
        <v>13355.722</v>
      </c>
      <c r="D8" s="79">
        <v>34548.231</v>
      </c>
      <c r="E8" s="79">
        <v>207669.15299999999</v>
      </c>
      <c r="F8" s="103">
        <v>0</v>
      </c>
    </row>
    <row r="9" spans="1:6" x14ac:dyDescent="0.25">
      <c r="A9" s="6"/>
      <c r="B9" s="177" t="s">
        <v>110</v>
      </c>
      <c r="C9" s="178"/>
      <c r="D9" s="178"/>
      <c r="E9" s="178"/>
      <c r="F9" s="179"/>
    </row>
    <row r="10" spans="1:6" x14ac:dyDescent="0.25">
      <c r="A10" s="6"/>
      <c r="B10" s="136" t="s">
        <v>108</v>
      </c>
      <c r="C10" s="4">
        <v>7939.232</v>
      </c>
      <c r="D10" s="4">
        <v>24421.637999999999</v>
      </c>
      <c r="E10" s="3">
        <v>0</v>
      </c>
      <c r="F10" s="140">
        <v>1726051.767</v>
      </c>
    </row>
    <row r="11" spans="1:6" x14ac:dyDescent="0.25">
      <c r="A11" s="6"/>
      <c r="B11" s="138" t="s">
        <v>111</v>
      </c>
      <c r="C11" s="2">
        <v>447.83600000000001</v>
      </c>
      <c r="D11" s="5">
        <v>1386.8520000000001</v>
      </c>
      <c r="E11" s="2">
        <v>0</v>
      </c>
      <c r="F11" s="141">
        <v>64968.074000000001</v>
      </c>
    </row>
    <row r="12" spans="1:6" x14ac:dyDescent="0.25">
      <c r="A12" s="6"/>
      <c r="B12" s="136" t="s">
        <v>112</v>
      </c>
      <c r="C12" s="3">
        <v>155.86600000000001</v>
      </c>
      <c r="D12" s="3">
        <v>466.57900000000001</v>
      </c>
      <c r="E12" s="3">
        <v>0</v>
      </c>
      <c r="F12" s="140">
        <v>38190.480000000003</v>
      </c>
    </row>
    <row r="13" spans="1:6" x14ac:dyDescent="0.25">
      <c r="A13" s="6"/>
      <c r="B13" s="138" t="s">
        <v>109</v>
      </c>
      <c r="C13" s="2">
        <v>259.83199999999999</v>
      </c>
      <c r="D13" s="2">
        <v>847.42</v>
      </c>
      <c r="E13" s="2">
        <v>0</v>
      </c>
      <c r="F13" s="141">
        <v>61472.61</v>
      </c>
    </row>
    <row r="14" spans="1:6" x14ac:dyDescent="0.25">
      <c r="A14" s="6"/>
      <c r="B14" s="136" t="s">
        <v>113</v>
      </c>
      <c r="C14" s="4">
        <v>5610.1419999999998</v>
      </c>
      <c r="D14" s="4">
        <v>18945.451000000001</v>
      </c>
      <c r="E14" s="3">
        <v>0</v>
      </c>
      <c r="F14" s="140">
        <v>582305.98100000003</v>
      </c>
    </row>
    <row r="15" spans="1:6" x14ac:dyDescent="0.25">
      <c r="A15" s="6"/>
      <c r="B15" s="138" t="s">
        <v>114</v>
      </c>
      <c r="C15" s="2">
        <v>5.9340000000000002</v>
      </c>
      <c r="D15" s="2">
        <v>17.222999999999999</v>
      </c>
      <c r="E15" s="2">
        <v>0</v>
      </c>
      <c r="F15" s="139">
        <v>692.91499999999996</v>
      </c>
    </row>
    <row r="16" spans="1:6" x14ac:dyDescent="0.25">
      <c r="A16" s="6"/>
      <c r="B16" s="136" t="s">
        <v>115</v>
      </c>
      <c r="C16" s="3">
        <v>0.159</v>
      </c>
      <c r="D16" s="3">
        <v>0.434</v>
      </c>
      <c r="E16" s="3">
        <v>0</v>
      </c>
      <c r="F16" s="137">
        <v>16.837</v>
      </c>
    </row>
    <row r="17" spans="1:6" x14ac:dyDescent="0.25">
      <c r="A17" s="6"/>
      <c r="B17" s="102" t="s">
        <v>51</v>
      </c>
      <c r="C17" s="79">
        <v>14419.001</v>
      </c>
      <c r="D17" s="79">
        <v>46085.597000000002</v>
      </c>
      <c r="E17" s="80">
        <v>0</v>
      </c>
      <c r="F17" s="104">
        <v>2473698.6639999999</v>
      </c>
    </row>
    <row r="18" spans="1:6" ht="15" customHeight="1" x14ac:dyDescent="0.25">
      <c r="A18" s="6"/>
      <c r="B18" s="177" t="s">
        <v>116</v>
      </c>
      <c r="C18" s="178"/>
      <c r="D18" s="178"/>
      <c r="E18" s="178"/>
      <c r="F18" s="179"/>
    </row>
    <row r="19" spans="1:6" x14ac:dyDescent="0.25">
      <c r="A19" s="6"/>
      <c r="B19" s="136" t="s">
        <v>117</v>
      </c>
      <c r="C19" s="3">
        <v>204.05600000000001</v>
      </c>
      <c r="D19" s="3">
        <v>608.94399999999996</v>
      </c>
      <c r="E19" s="4">
        <v>14046.761</v>
      </c>
      <c r="F19" s="137">
        <v>0</v>
      </c>
    </row>
    <row r="20" spans="1:6" ht="15" customHeight="1" x14ac:dyDescent="0.25">
      <c r="A20" s="6"/>
      <c r="B20" s="138" t="s">
        <v>118</v>
      </c>
      <c r="C20" s="2">
        <v>3.4329999999999998</v>
      </c>
      <c r="D20" s="2">
        <v>3.4329999999999998</v>
      </c>
      <c r="E20" s="2">
        <v>152.36199999999999</v>
      </c>
      <c r="F20" s="139">
        <v>0</v>
      </c>
    </row>
    <row r="21" spans="1:6" x14ac:dyDescent="0.25">
      <c r="A21" s="6"/>
      <c r="B21" s="136" t="s">
        <v>119</v>
      </c>
      <c r="C21" s="3">
        <v>3.5000000000000003E-2</v>
      </c>
      <c r="D21" s="3">
        <v>3.5000000000000003E-2</v>
      </c>
      <c r="E21" s="3">
        <v>2.2879999999999998</v>
      </c>
      <c r="F21" s="137">
        <v>0</v>
      </c>
    </row>
    <row r="22" spans="1:6" x14ac:dyDescent="0.25">
      <c r="A22" s="6"/>
      <c r="B22" s="138" t="s">
        <v>120</v>
      </c>
      <c r="C22" s="2">
        <v>47.61</v>
      </c>
      <c r="D22" s="2">
        <v>47.61</v>
      </c>
      <c r="E22" s="2">
        <v>285.66000000000003</v>
      </c>
      <c r="F22" s="139">
        <v>0</v>
      </c>
    </row>
    <row r="23" spans="1:6" x14ac:dyDescent="0.25">
      <c r="A23" s="6"/>
      <c r="B23" s="102" t="s">
        <v>51</v>
      </c>
      <c r="C23" s="80">
        <v>0</v>
      </c>
      <c r="D23" s="80">
        <v>0</v>
      </c>
      <c r="E23" s="79">
        <f>SUM(E19:E22)</f>
        <v>14487.071</v>
      </c>
      <c r="F23" s="103">
        <v>0</v>
      </c>
    </row>
    <row r="24" spans="1:6" x14ac:dyDescent="0.25">
      <c r="A24" s="6"/>
      <c r="B24" s="142" t="s">
        <v>51</v>
      </c>
      <c r="C24" s="143">
        <v>0</v>
      </c>
      <c r="D24" s="143">
        <v>0</v>
      </c>
      <c r="E24" s="143">
        <v>0</v>
      </c>
      <c r="F24" s="144">
        <v>0</v>
      </c>
    </row>
    <row r="25" spans="1:6" ht="38.25" thickBot="1" x14ac:dyDescent="0.3">
      <c r="A25" s="6"/>
      <c r="B25" s="105"/>
      <c r="C25" s="106"/>
      <c r="D25" s="106"/>
      <c r="E25" s="107" t="s">
        <v>121</v>
      </c>
      <c r="F25" s="108">
        <f>E8+F17+E23</f>
        <v>2695854.8879999998</v>
      </c>
    </row>
    <row r="26" spans="1:6" ht="25.5" x14ac:dyDescent="0.25">
      <c r="A26" s="6"/>
      <c r="B26" s="145" t="s">
        <v>176</v>
      </c>
      <c r="C26" s="120"/>
      <c r="D26" s="120"/>
      <c r="E26" s="120"/>
      <c r="F26" s="120"/>
    </row>
    <row r="27" spans="1:6" x14ac:dyDescent="0.25">
      <c r="A27" s="6"/>
      <c r="B27" s="6"/>
    </row>
    <row r="28" spans="1:6" x14ac:dyDescent="0.25">
      <c r="A28" s="151"/>
      <c r="B28" s="151"/>
    </row>
    <row r="29" spans="1:6" x14ac:dyDescent="0.25">
      <c r="B29" s="147" t="s">
        <v>122</v>
      </c>
    </row>
  </sheetData>
  <mergeCells count="5">
    <mergeCell ref="B2:F2"/>
    <mergeCell ref="A28:B28"/>
    <mergeCell ref="B5:F5"/>
    <mergeCell ref="B9:F9"/>
    <mergeCell ref="B18:F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2016 2017</vt:lpstr>
      <vt:lpstr>Avance PV 2016</vt:lpstr>
      <vt:lpstr>Avance Perennes 2016 2017</vt:lpstr>
      <vt:lpstr>OI 2016 2017</vt:lpstr>
      <vt:lpstr>AVANCE PECUARIO 2016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Internauta</dc:creator>
  <cp:keywords/>
  <dc:description/>
  <cp:lastModifiedBy>Sonia</cp:lastModifiedBy>
  <cp:revision/>
  <dcterms:created xsi:type="dcterms:W3CDTF">2016-04-11T16:53:19Z</dcterms:created>
  <dcterms:modified xsi:type="dcterms:W3CDTF">2016-11-07T14:14:32Z</dcterms:modified>
  <cp:category/>
  <cp:contentStatus/>
</cp:coreProperties>
</file>