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5\Reportes_Agricolas_yPecuarios\"/>
    </mc:Choice>
  </mc:AlternateContent>
  <bookViews>
    <workbookView xWindow="0" yWindow="60" windowWidth="20490" windowHeight="7695"/>
  </bookViews>
  <sheets>
    <sheet name="Resumen 2015 2016" sheetId="5" r:id="rId1"/>
    <sheet name="PV  2015" sheetId="1" r:id="rId2"/>
    <sheet name="SINIESTROS X MPIO" sheetId="12" r:id="rId3"/>
    <sheet name="Perennes  2015 2016 " sheetId="13" r:id="rId4"/>
    <sheet name="OI 2015 2016" sheetId="2" r:id="rId5"/>
    <sheet name="Avance Pecuario" sheetId="10" r:id="rId6"/>
    <sheet name="Hoja5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" i="12" l="1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5" i="12"/>
  <c r="L69" i="13"/>
  <c r="L8" i="13" s="1"/>
  <c r="K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Q16" i="13"/>
  <c r="Q8" i="13" s="1"/>
  <c r="L16" i="13"/>
  <c r="K16" i="13"/>
  <c r="K8" i="13" s="1"/>
  <c r="I16" i="13"/>
  <c r="H16" i="13"/>
  <c r="H8" i="13" s="1"/>
  <c r="G16" i="13"/>
  <c r="G8" i="13" s="1"/>
  <c r="F16" i="13"/>
  <c r="F8" i="13" s="1"/>
  <c r="E16" i="13"/>
  <c r="E8" i="13" s="1"/>
  <c r="D16" i="13"/>
  <c r="D8" i="13" s="1"/>
  <c r="C16" i="13"/>
  <c r="C8" i="13" s="1"/>
  <c r="J15" i="13"/>
  <c r="J14" i="13"/>
  <c r="J13" i="13"/>
  <c r="J12" i="13"/>
  <c r="P8" i="13"/>
  <c r="O8" i="13"/>
  <c r="N8" i="13"/>
  <c r="M8" i="13"/>
  <c r="I8" i="13"/>
  <c r="J69" i="13" l="1"/>
  <c r="J42" i="13"/>
  <c r="J16" i="13"/>
  <c r="Y44" i="12"/>
  <c r="J8" i="13"/>
  <c r="E25" i="10" l="1"/>
  <c r="C25" i="10"/>
  <c r="G64" i="2" l="1"/>
  <c r="G63" i="2"/>
  <c r="G62" i="2"/>
  <c r="G61" i="2"/>
  <c r="G60" i="2"/>
  <c r="G59" i="2"/>
  <c r="G58" i="2"/>
  <c r="G57" i="2"/>
  <c r="G56" i="2"/>
  <c r="G55" i="2"/>
  <c r="G54" i="2"/>
  <c r="G5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48" i="2" s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84" i="1" s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60" i="1" s="1"/>
  <c r="J12" i="5"/>
  <c r="I12" i="5"/>
  <c r="H12" i="5"/>
  <c r="F12" i="5"/>
  <c r="E12" i="5"/>
  <c r="D12" i="5"/>
  <c r="G9" i="5"/>
  <c r="G65" i="2" l="1"/>
  <c r="G12" i="5"/>
  <c r="N9" i="2" l="1"/>
  <c r="M9" i="2"/>
  <c r="L9" i="2"/>
  <c r="K9" i="2"/>
  <c r="J9" i="2"/>
  <c r="I9" i="2"/>
  <c r="H9" i="2"/>
  <c r="G9" i="2"/>
  <c r="F9" i="2"/>
  <c r="E9" i="2"/>
  <c r="D9" i="2"/>
  <c r="C9" i="2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<sst xmlns="http://schemas.openxmlformats.org/spreadsheetml/2006/main" count="473" uniqueCount="234">
  <si>
    <t>SECRETARIA DE DESARROLLO AGROPECUARIO Y RECURSOS HIDRAULICOS</t>
  </si>
  <si>
    <t>SISTEMA NACIONAL DE INFORMACION PARA EL DESARROLLO RURAL SUSTENTABLE</t>
  </si>
  <si>
    <t>AVANCE DE SIEMBRAS Y COSECHAS CICLO PV 2015  (AÑO AGRICOLA)</t>
  </si>
  <si>
    <t>ESTADO: SAN LUIS POTOSI</t>
  </si>
  <si>
    <t>Año agrícola</t>
  </si>
  <si>
    <t>Mes</t>
  </si>
  <si>
    <t>Noviembre</t>
  </si>
  <si>
    <t>CONSOLIDADO CULTIVOS P.V. 2015</t>
  </si>
  <si>
    <t>SUPERFICIE COSECHADA (HA)</t>
  </si>
  <si>
    <t>Superficie siniestrada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</si>
  <si>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</si>
  <si>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</si>
  <si>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</si>
  <si>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</si>
  <si>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</si>
  <si>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</si>
  <si>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DEL MES ($/TON)</t>
  </si>
  <si>
    <t>PRECIO MEDIO RURAL PONDERADO ($/TON)</t>
  </si>
  <si>
    <t>VALOR DE LA PRODUCCION (MILES $)</t>
  </si>
  <si>
    <t>GRANTOTAL</t>
  </si>
  <si>
    <t>AVANCE DE SIEMBRAS Y COSECHAS CICLO PV 2015  (AÑO AGRICOLA) RIEGO</t>
  </si>
  <si>
    <t>Cultivo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</si>
  <si>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</si>
  <si>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</si>
  <si>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</si>
  <si>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</si>
  <si>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</si>
  <si>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</si>
  <si>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</si>
  <si>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</si>
  <si>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</si>
  <si>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</si>
  <si>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</si>
  <si>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</si>
  <si>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</si>
  <si>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</si>
  <si>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</si>
  <si>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</si>
  <si>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</si>
  <si>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</si>
  <si>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</si>
  <si>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</si>
  <si>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</si>
  <si>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</si>
  <si>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</si>
  <si>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</si>
  <si>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</si>
  <si>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</si>
  <si>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</si>
  <si>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</si>
  <si>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</si>
  <si>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</si>
  <si>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</si>
  <si>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</si>
  <si>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</si>
  <si>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</si>
  <si>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</si>
  <si>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</si>
  <si>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</si>
  <si>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</si>
  <si>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</si>
  <si>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</si>
  <si>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</si>
  <si>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</si>
  <si>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</si>
  <si>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</si>
  <si>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</si>
  <si>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</si>
  <si>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</si>
  <si>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</si>
  <si>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</si>
  <si>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AVANCE DE SIEMBRAS Y COSECHAS CICLO PV 2015  (AÑO AGRICOLA) TEMPORAL</t>
  </si>
  <si>
    <t>Avena grano</t>
  </si>
  <si>
    <t>Calabacita semilla</t>
  </si>
  <si>
    <t>Calabaza semilla o chihua</t>
  </si>
  <si>
    <t>Cebada forrajera en verde</t>
  </si>
  <si>
    <t>Girasol</t>
  </si>
  <si>
    <t>Mijo</t>
  </si>
  <si>
    <t>Triticale forrajero en verde</t>
  </si>
  <si>
    <t>AVANCE DE SIEMBRAS Y COSECHAS CICLO O.I. 2015/2016</t>
  </si>
  <si>
    <t>CONSOLIDADO CULTIVOS O.I. 2014 / 2015</t>
  </si>
  <si>
    <t>Superficie cosechada ó a cosechar (ha)</t>
  </si>
  <si>
    <t>Superficie a Cosechar</t>
  </si>
  <si>
    <t>Precio medio rural del mes ($/ton)</t>
  </si>
  <si>
    <t>Precio medio rural ponderado ($/ton)</t>
  </si>
  <si>
    <t>Valor de la producción (MILES $)</t>
  </si>
  <si>
    <t>AVANCE DE SIEMBRAS Y COSECHAS CICLO O.I. 2015/2016 RIEGO</t>
  </si>
  <si>
    <t>Garbanzo forrajero</t>
  </si>
  <si>
    <t>AVANCE DE SIEMBRAS Y COSECHAS CICLO O.I. 2015/2016 TEMPORAL</t>
  </si>
  <si>
    <t>Cártamo</t>
  </si>
  <si>
    <t>Lenteja</t>
  </si>
  <si>
    <t>AVANCE DE SIEMBRAS Y COSECHAS PERENNES</t>
  </si>
  <si>
    <t>CONSOLIDADO CULTIVOS PERENNES</t>
  </si>
  <si>
    <t>Superficie plantada nueva (ha)</t>
  </si>
  <si>
    <t>Superficie plantada en desarrollo (ha)</t>
  </si>
  <si>
    <t>Superficie plantada en producción (ha)</t>
  </si>
  <si>
    <t>Superficie plantada total (ha)</t>
  </si>
  <si>
    <t>SUPERFICIE A COSECHAR (HA)</t>
  </si>
  <si>
    <t>GRAN TOTAL</t>
  </si>
  <si>
    <t>CUTIVOS ESPECIALES</t>
  </si>
  <si>
    <t>Alfalfa verde Riego</t>
  </si>
  <si>
    <t>Café cereza Temporal</t>
  </si>
  <si>
    <t>Caña de azucar Riego</t>
  </si>
  <si>
    <t>Caña de azucar Temporal</t>
  </si>
  <si>
    <t>AVANCE DE SIEMBRAS Y COSECHAS PERENNES RIEGO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</si>
  <si>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</si>
  <si>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</si>
  <si>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</si>
  <si>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</si>
  <si>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</si>
  <si>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</si>
  <si>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</si>
  <si>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</si>
  <si>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</si>
  <si>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</si>
  <si>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</si>
  <si>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</si>
  <si>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</si>
  <si>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</si>
  <si>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</si>
  <si>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</si>
  <si>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</si>
  <si>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</si>
  <si>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</si>
  <si>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</si>
  <si>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</si>
  <si>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AVANCE DE SIEMBRAS Y COSECHAS PERENNES TEMPORAL</t>
  </si>
  <si>
    <t>Caña de azucar</t>
  </si>
  <si>
    <t>Caña de azucar semilla</t>
  </si>
  <si>
    <t>Maguey forrajero</t>
  </si>
  <si>
    <t>Maguey pulquero (miles de lts.)</t>
  </si>
  <si>
    <t>Mango</t>
  </si>
  <si>
    <t>Palma de ornato camedor (gruesa)</t>
  </si>
  <si>
    <t>Toronja (pomelo)</t>
  </si>
  <si>
    <t>Vainilla</t>
  </si>
  <si>
    <t xml:space="preserve">                       SECRETARIA DE DESARROLLO AGROPECUARIO Y RECURSOS HIDRAULICOS</t>
  </si>
  <si>
    <t xml:space="preserve">                                SISTEMA NACIONAL DE INFORMACIÓN PARA EL DESARROLLO RURAL SUSTENTABLE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</si>
  <si>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</si>
  <si>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</si>
  <si>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</si>
  <si>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</si>
  <si>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</si>
  <si>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</si>
  <si>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</si>
  <si>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PERENNES 2015/ 2016</t>
  </si>
  <si>
    <t xml:space="preserve"> *326,224</t>
  </si>
  <si>
    <t>O.I. 2015 / 2016</t>
  </si>
  <si>
    <t>Resumen: Riego + Temporal</t>
  </si>
  <si>
    <t>En lo referente a este ciclo otoño invierno (O.I. 2015 / 2016),  esta iniciando  este ciclo, se cuenta con datos de superficie programada a sembrar, en relacion a superficie sembrada se tiene reporte de  10,520 ha.</t>
  </si>
  <si>
    <t>0k</t>
  </si>
  <si>
    <t>ok</t>
  </si>
  <si>
    <t>Clasificación / Especie</t>
  </si>
  <si>
    <t>Producción acumulada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</si>
  <si>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</si>
  <si>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</si>
  <si>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</si>
  <si>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</si>
  <si>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</si>
  <si>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</si>
  <si>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</si>
  <si>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</si>
  <si>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</si>
  <si>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</si>
  <si>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</si>
  <si>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</si>
  <si>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</si>
  <si>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</si>
  <si>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</si>
  <si>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</si>
  <si>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Avance de la Producción Pecuaria</t>
  </si>
  <si>
    <t>Delegación</t>
  </si>
  <si>
    <t>San Luis Potosí</t>
  </si>
  <si>
    <t>Año</t>
  </si>
  <si>
    <t>Estado</t>
  </si>
  <si>
    <t>San Luis Potosi</t>
  </si>
  <si>
    <t>Producción  en el mes (ton)</t>
  </si>
  <si>
    <t>Fuente: Red Agropecuaria Web / SAGARPA/ SIAP</t>
  </si>
  <si>
    <t>REPORTE AL MES DE NOVIEMBRE  2015</t>
  </si>
  <si>
    <t>En cuanto a cultivos Perennes 2015 / 2016 de este ciclo productivo, corresponde  avance de cosecha de los cultivos de naranja, tuna, litchi, nopalitos y pastos en mayor cantidad.  En relacion a cultivo de caña de azucar ya dio inicio la zafra</t>
  </si>
  <si>
    <t xml:space="preserve"> Sup. Produccion</t>
  </si>
  <si>
    <t>RESUMEN DE AVANCE DE SIEMBRA Y COSECHAS AÑO AGRICOLA 2015 / 2016 (R+T)</t>
  </si>
  <si>
    <t>En el  ciclo PV 2015, se tiene un reporte de siembra de 437,902 Ha.  .                    En este ciclo a esta fecha se tienen datos de 104,560 Ha siniestradas correspondiendo en mayor cantidad a cultivos de maiz grano y frijol ( se anexa desglose por municipio y cultivo).</t>
  </si>
  <si>
    <t>Municipio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</si>
  <si>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</si>
  <si>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</si>
  <si>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</si>
  <si>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</si>
  <si>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</si>
  <si>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</si>
  <si>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</si>
  <si>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</si>
  <si>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</si>
  <si>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</si>
  <si>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</si>
  <si>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</si>
  <si>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</si>
  <si>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</si>
  <si>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</si>
  <si>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</si>
  <si>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</si>
  <si>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</si>
  <si>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</si>
  <si>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</si>
  <si>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</si>
  <si>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</si>
  <si>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</si>
  <si>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</si>
  <si>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</si>
  <si>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</si>
  <si>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</si>
  <si>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</si>
  <si>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</si>
  <si>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</si>
  <si>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</si>
  <si>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</si>
  <si>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</si>
  <si>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</si>
  <si>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</si>
  <si>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</si>
  <si>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</si>
  <si>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Zaragoza</t>
  </si>
  <si>
    <t>REPORTE DE SUPERFICIE SINIESTRADA PV 2015</t>
  </si>
  <si>
    <t>TOTALES</t>
  </si>
  <si>
    <t>SUPERFICIE PROGRAMADA A SEMBRAR (HA)</t>
  </si>
  <si>
    <t>Superficie sembrada  (ha)</t>
  </si>
  <si>
    <t>Producción  programada (ton)</t>
  </si>
  <si>
    <t>Producción obtenida (ton)</t>
  </si>
  <si>
    <t>Rendimiento  programado (ton/ha)</t>
  </si>
  <si>
    <t>Rendimiento obtenido  (ton)</t>
  </si>
  <si>
    <t>Superficie  programada a sembrar (ha)</t>
  </si>
  <si>
    <t>Producción obtenida  (ton)</t>
  </si>
  <si>
    <t>Reporte preliminar</t>
  </si>
  <si>
    <t>SUPERFICIE PROGRAMADA  SIEMBRA  / PLANTADA (HA)</t>
  </si>
  <si>
    <t>SUPERFICIE SEMBRADA / PLANTADA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</si>
</sst>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rgb="FF333333"/>
      <name val="Arial"/>
      <family val="2"/>
    </font>
    <font>
      <b/>
      <sz val="8"/>
      <color rgb="FF333333"/>
      <name val="Arial"/>
      <family val="2"/>
    </font>
    <font>
      <sz val="9"/>
      <color rgb="FF333333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3E8"/>
        <bgColor indexed="64"/>
      </patternFill>
    </fill>
    <fill>
      <patternFill patternType="solid">
        <fgColor rgb="FFEEFF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6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1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0" fontId="3" fillId="0" borderId="0" xfId="1" applyFill="1" applyBorder="1"/>
    <xf numFmtId="0" fontId="3" fillId="0" borderId="0" xfId="1" applyBorder="1"/>
    <xf numFmtId="0" fontId="6" fillId="0" borderId="0" xfId="1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right" vertical="top" wrapText="1"/>
    </xf>
    <xf numFmtId="4" fontId="12" fillId="5" borderId="2" xfId="0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right" vertical="top" wrapText="1"/>
    </xf>
    <xf numFmtId="4" fontId="12" fillId="0" borderId="2" xfId="0" applyNumberFormat="1" applyFont="1" applyFill="1" applyBorder="1" applyAlignment="1">
      <alignment horizontal="right" vertical="top" wrapText="1"/>
    </xf>
    <xf numFmtId="0" fontId="0" fillId="6" borderId="0" xfId="0" applyFill="1"/>
    <xf numFmtId="0" fontId="0" fillId="5" borderId="2" xfId="0" applyFill="1" applyBorder="1"/>
    <xf numFmtId="0" fontId="0" fillId="0" borderId="0" xfId="0" applyFill="1"/>
    <xf numFmtId="0" fontId="8" fillId="2" borderId="2" xfId="0" applyFont="1" applyFill="1" applyBorder="1" applyAlignment="1">
      <alignment horizontal="lef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9" fillId="0" borderId="2" xfId="0" applyFont="1" applyFill="1" applyBorder="1" applyAlignment="1">
      <alignment vertical="center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1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6" fillId="0" borderId="0" xfId="0" applyFont="1" applyAlignment="1">
      <alignment vertical="center" wrapText="1"/>
    </xf>
    <xf numFmtId="4" fontId="1" fillId="0" borderId="2" xfId="0" applyNumberFormat="1" applyFont="1" applyBorder="1"/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 applyProtection="1">
      <alignment horizontal="right" wrapText="1"/>
    </xf>
    <xf numFmtId="164" fontId="12" fillId="0" borderId="0" xfId="0" applyNumberFormat="1" applyFont="1" applyFill="1" applyBorder="1" applyAlignment="1" applyProtection="1">
      <alignment horizontal="right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right" vertical="top" wrapText="1"/>
    </xf>
    <xf numFmtId="4" fontId="12" fillId="6" borderId="2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1" applyFont="1" applyBorder="1" applyAlignment="1">
      <alignment horizontal="left" wrapText="1"/>
    </xf>
    <xf numFmtId="0" fontId="15" fillId="0" borderId="0" xfId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/>
    <xf numFmtId="0" fontId="1" fillId="0" borderId="0" xfId="0" applyFont="1" applyBorder="1" applyAlignment="1"/>
    <xf numFmtId="0" fontId="19" fillId="0" borderId="0" xfId="0" applyFont="1" applyBorder="1"/>
    <xf numFmtId="0" fontId="20" fillId="0" borderId="0" xfId="0" applyFont="1" applyBorder="1" applyAlignment="1">
      <alignment vertical="center"/>
    </xf>
    <xf numFmtId="0" fontId="21" fillId="0" borderId="0" xfId="0" applyFont="1" applyBorder="1"/>
    <xf numFmtId="0" fontId="21" fillId="0" borderId="0" xfId="0" applyFont="1"/>
    <xf numFmtId="0" fontId="1" fillId="0" borderId="0" xfId="0" applyFont="1" applyFill="1"/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wrapText="1"/>
    </xf>
    <xf numFmtId="165" fontId="22" fillId="0" borderId="17" xfId="2" applyNumberFormat="1" applyFont="1" applyFill="1" applyBorder="1" applyAlignment="1">
      <alignment horizontal="center" wrapText="1"/>
    </xf>
    <xf numFmtId="166" fontId="23" fillId="0" borderId="2" xfId="0" applyNumberFormat="1" applyFont="1" applyFill="1" applyBorder="1" applyAlignment="1">
      <alignment horizontal="center" wrapText="1"/>
    </xf>
    <xf numFmtId="166" fontId="24" fillId="0" borderId="2" xfId="0" applyNumberFormat="1" applyFont="1" applyFill="1" applyBorder="1" applyAlignment="1">
      <alignment horizontal="center" wrapText="1"/>
    </xf>
    <xf numFmtId="165" fontId="19" fillId="0" borderId="2" xfId="0" applyNumberFormat="1" applyFont="1" applyFill="1" applyBorder="1" applyAlignment="1">
      <alignment horizontal="center" wrapText="1"/>
    </xf>
    <xf numFmtId="3" fontId="24" fillId="0" borderId="2" xfId="0" applyNumberFormat="1" applyFont="1" applyFill="1" applyBorder="1" applyAlignment="1">
      <alignment horizontal="center" wrapText="1"/>
    </xf>
    <xf numFmtId="3" fontId="19" fillId="0" borderId="2" xfId="0" applyNumberFormat="1" applyFont="1" applyFill="1" applyBorder="1" applyAlignment="1">
      <alignment horizontal="center" wrapText="1"/>
    </xf>
    <xf numFmtId="0" fontId="21" fillId="7" borderId="18" xfId="0" applyFont="1" applyFill="1" applyBorder="1" applyAlignment="1">
      <alignment horizontal="left" wrapText="1"/>
    </xf>
    <xf numFmtId="0" fontId="24" fillId="0" borderId="16" xfId="0" applyFont="1" applyFill="1" applyBorder="1" applyAlignment="1">
      <alignment horizontal="center" wrapText="1"/>
    </xf>
    <xf numFmtId="3" fontId="24" fillId="0" borderId="17" xfId="0" applyNumberFormat="1" applyFont="1" applyFill="1" applyBorder="1" applyAlignment="1">
      <alignment horizontal="center" wrapText="1"/>
    </xf>
    <xf numFmtId="165" fontId="24" fillId="0" borderId="2" xfId="2" applyNumberFormat="1" applyFont="1" applyFill="1" applyBorder="1" applyAlignment="1">
      <alignment horizontal="right" wrapText="1"/>
    </xf>
    <xf numFmtId="3" fontId="24" fillId="0" borderId="2" xfId="0" applyNumberFormat="1" applyFont="1" applyFill="1" applyBorder="1" applyAlignment="1">
      <alignment horizontal="right" wrapText="1"/>
    </xf>
    <xf numFmtId="165" fontId="19" fillId="0" borderId="2" xfId="2" applyNumberFormat="1" applyFont="1" applyFill="1" applyBorder="1" applyAlignment="1">
      <alignment horizontal="center" wrapText="1"/>
    </xf>
    <xf numFmtId="0" fontId="25" fillId="7" borderId="2" xfId="0" applyFont="1" applyFill="1" applyBorder="1" applyAlignment="1">
      <alignment wrapText="1"/>
    </xf>
    <xf numFmtId="0" fontId="25" fillId="7" borderId="2" xfId="0" applyFont="1" applyFill="1" applyBorder="1" applyAlignment="1">
      <alignment horizontal="justify" wrapText="1"/>
    </xf>
    <xf numFmtId="0" fontId="26" fillId="2" borderId="2" xfId="0" applyFont="1" applyFill="1" applyBorder="1" applyAlignment="1">
      <alignment horizontal="center"/>
    </xf>
    <xf numFmtId="3" fontId="26" fillId="2" borderId="2" xfId="0" applyNumberFormat="1" applyFont="1" applyFill="1" applyBorder="1" applyAlignment="1">
      <alignment horizontal="center"/>
    </xf>
    <xf numFmtId="0" fontId="26" fillId="2" borderId="19" xfId="0" applyFont="1" applyFill="1" applyBorder="1" applyAlignment="1">
      <alignment horizontal="justify" wrapText="1"/>
    </xf>
    <xf numFmtId="0" fontId="18" fillId="0" borderId="0" xfId="0" applyFont="1"/>
    <xf numFmtId="0" fontId="1" fillId="0" borderId="0" xfId="0" applyFont="1"/>
    <xf numFmtId="165" fontId="24" fillId="0" borderId="2" xfId="2" applyNumberFormat="1" applyFont="1" applyFill="1" applyBorder="1" applyAlignment="1">
      <alignment horizontal="center" wrapText="1"/>
    </xf>
    <xf numFmtId="4" fontId="28" fillId="5" borderId="2" xfId="0" applyNumberFormat="1" applyFont="1" applyFill="1" applyBorder="1" applyAlignment="1">
      <alignment horizontal="right" vertical="top" wrapText="1"/>
    </xf>
    <xf numFmtId="0" fontId="28" fillId="0" borderId="2" xfId="0" applyFont="1" applyFill="1" applyBorder="1" applyAlignment="1">
      <alignment horizontal="right" vertical="top" wrapText="1"/>
    </xf>
    <xf numFmtId="4" fontId="28" fillId="0" borderId="2" xfId="0" applyNumberFormat="1" applyFont="1" applyFill="1" applyBorder="1" applyAlignment="1">
      <alignment horizontal="right" vertical="top" wrapText="1"/>
    </xf>
    <xf numFmtId="4" fontId="19" fillId="0" borderId="2" xfId="0" applyNumberFormat="1" applyFont="1" applyBorder="1"/>
    <xf numFmtId="43" fontId="8" fillId="2" borderId="2" xfId="2" applyFont="1" applyFill="1" applyBorder="1" applyAlignment="1">
      <alignment horizontal="right" vertical="top" wrapText="1"/>
    </xf>
    <xf numFmtId="0" fontId="12" fillId="8" borderId="2" xfId="0" applyFont="1" applyFill="1" applyBorder="1" applyAlignment="1">
      <alignment horizontal="left" vertical="top" wrapText="1"/>
    </xf>
    <xf numFmtId="4" fontId="12" fillId="8" borderId="2" xfId="0" applyNumberFormat="1" applyFont="1" applyFill="1" applyBorder="1" applyAlignment="1">
      <alignment horizontal="right" vertical="top" wrapText="1"/>
    </xf>
    <xf numFmtId="0" fontId="12" fillId="8" borderId="2" xfId="0" applyFont="1" applyFill="1" applyBorder="1" applyAlignment="1">
      <alignment horizontal="right" vertical="top" wrapText="1"/>
    </xf>
    <xf numFmtId="0" fontId="12" fillId="9" borderId="2" xfId="0" applyFont="1" applyFill="1" applyBorder="1" applyAlignment="1">
      <alignment horizontal="left" vertical="top" wrapText="1"/>
    </xf>
    <xf numFmtId="0" fontId="12" fillId="9" borderId="2" xfId="0" applyFont="1" applyFill="1" applyBorder="1" applyAlignment="1">
      <alignment horizontal="right" vertical="top" wrapText="1"/>
    </xf>
    <xf numFmtId="4" fontId="12" fillId="9" borderId="2" xfId="0" applyNumberFormat="1" applyFont="1" applyFill="1" applyBorder="1" applyAlignment="1">
      <alignment horizontal="right" vertical="top" wrapText="1"/>
    </xf>
    <xf numFmtId="0" fontId="29" fillId="10" borderId="2" xfId="0" applyFont="1" applyFill="1" applyBorder="1" applyAlignment="1">
      <alignment horizontal="left" vertical="top" wrapText="1"/>
    </xf>
    <xf numFmtId="4" fontId="29" fillId="10" borderId="2" xfId="0" applyNumberFormat="1" applyFont="1" applyFill="1" applyBorder="1" applyAlignment="1">
      <alignment horizontal="right" vertical="top" wrapText="1"/>
    </xf>
    <xf numFmtId="0" fontId="29" fillId="10" borderId="2" xfId="0" applyFont="1" applyFill="1" applyBorder="1" applyAlignment="1">
      <alignment horizontal="right" vertical="top" wrapText="1"/>
    </xf>
    <xf numFmtId="0" fontId="10" fillId="11" borderId="1" xfId="0" applyFont="1" applyFill="1" applyBorder="1" applyAlignment="1">
      <alignment vertical="center" wrapText="1"/>
    </xf>
    <xf numFmtId="0" fontId="11" fillId="11" borderId="5" xfId="0" applyFont="1" applyFill="1" applyBorder="1" applyAlignment="1">
      <alignment horizontal="left" vertical="center" wrapText="1"/>
    </xf>
    <xf numFmtId="0" fontId="10" fillId="11" borderId="5" xfId="0" applyFont="1" applyFill="1" applyBorder="1" applyAlignment="1">
      <alignment horizontal="right" vertical="center" wrapText="1"/>
    </xf>
    <xf numFmtId="0" fontId="10" fillId="11" borderId="6" xfId="0" applyFont="1" applyFill="1" applyBorder="1" applyAlignment="1">
      <alignment horizontal="right" vertical="center" wrapText="1"/>
    </xf>
    <xf numFmtId="0" fontId="10" fillId="11" borderId="20" xfId="0" applyFont="1" applyFill="1" applyBorder="1" applyAlignment="1">
      <alignment vertical="center" wrapText="1"/>
    </xf>
    <xf numFmtId="0" fontId="4" fillId="11" borderId="21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right" vertical="center" wrapText="1"/>
    </xf>
    <xf numFmtId="0" fontId="10" fillId="11" borderId="19" xfId="0" applyFont="1" applyFill="1" applyBorder="1" applyAlignment="1">
      <alignment horizontal="right" vertical="center" wrapText="1"/>
    </xf>
    <xf numFmtId="4" fontId="31" fillId="10" borderId="2" xfId="0" applyNumberFormat="1" applyFont="1" applyFill="1" applyBorder="1" applyAlignment="1">
      <alignment horizontal="right" vertical="top" wrapText="1"/>
    </xf>
    <xf numFmtId="4" fontId="32" fillId="4" borderId="4" xfId="0" applyNumberFormat="1" applyFont="1" applyFill="1" applyBorder="1" applyAlignment="1">
      <alignment horizontal="center" vertical="center" wrapText="1"/>
    </xf>
    <xf numFmtId="165" fontId="24" fillId="0" borderId="2" xfId="2" applyNumberFormat="1" applyFont="1" applyFill="1" applyBorder="1" applyAlignment="1">
      <alignment wrapText="1"/>
    </xf>
    <xf numFmtId="3" fontId="24" fillId="0" borderId="2" xfId="0" applyNumberFormat="1" applyFont="1" applyFill="1" applyBorder="1" applyAlignment="1">
      <alignment wrapText="1"/>
    </xf>
    <xf numFmtId="17" fontId="19" fillId="0" borderId="0" xfId="0" applyNumberFormat="1" applyFont="1" applyFill="1" applyBorder="1" applyAlignment="1">
      <alignment horizontal="center" vertical="center"/>
    </xf>
    <xf numFmtId="0" fontId="33" fillId="0" borderId="0" xfId="0" applyFont="1"/>
    <xf numFmtId="0" fontId="9" fillId="12" borderId="2" xfId="0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horizontal="right" vertical="top" wrapText="1"/>
    </xf>
    <xf numFmtId="0" fontId="9" fillId="12" borderId="2" xfId="0" applyFont="1" applyFill="1" applyBorder="1" applyAlignment="1">
      <alignment horizontal="right" vertical="top" wrapText="1"/>
    </xf>
    <xf numFmtId="0" fontId="32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/>
    <xf numFmtId="165" fontId="1" fillId="0" borderId="2" xfId="2" applyNumberFormat="1" applyFont="1" applyBorder="1"/>
    <xf numFmtId="165" fontId="1" fillId="12" borderId="2" xfId="2" applyNumberFormat="1" applyFont="1" applyFill="1" applyBorder="1"/>
    <xf numFmtId="0" fontId="29" fillId="0" borderId="2" xfId="0" applyFont="1" applyFill="1" applyBorder="1" applyAlignment="1">
      <alignment horizontal="left" vertical="top" wrapText="1"/>
    </xf>
    <xf numFmtId="0" fontId="34" fillId="12" borderId="2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right" vertical="top" wrapText="1"/>
    </xf>
    <xf numFmtId="4" fontId="30" fillId="0" borderId="2" xfId="0" applyNumberFormat="1" applyFont="1" applyFill="1" applyBorder="1" applyAlignment="1">
      <alignment horizontal="right" vertical="top" wrapText="1"/>
    </xf>
    <xf numFmtId="3" fontId="32" fillId="12" borderId="2" xfId="0" applyNumberFormat="1" applyFont="1" applyFill="1" applyBorder="1" applyAlignment="1">
      <alignment horizontal="right" vertical="top" wrapText="1"/>
    </xf>
    <xf numFmtId="4" fontId="32" fillId="12" borderId="2" xfId="0" applyNumberFormat="1" applyFont="1" applyFill="1" applyBorder="1" applyAlignment="1">
      <alignment horizontal="right" vertical="top" wrapText="1"/>
    </xf>
    <xf numFmtId="17" fontId="1" fillId="0" borderId="0" xfId="0" applyNumberFormat="1" applyFont="1"/>
    <xf numFmtId="0" fontId="28" fillId="12" borderId="2" xfId="0" applyFont="1" applyFill="1" applyBorder="1" applyAlignment="1">
      <alignment vertical="top" wrapText="1"/>
    </xf>
    <xf numFmtId="0" fontId="28" fillId="12" borderId="2" xfId="0" applyFont="1" applyFill="1" applyBorder="1" applyAlignment="1">
      <alignment horizontal="left" vertical="top" wrapText="1"/>
    </xf>
    <xf numFmtId="0" fontId="28" fillId="12" borderId="2" xfId="0" applyFont="1" applyFill="1" applyBorder="1" applyAlignment="1">
      <alignment horizontal="right" vertical="top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0" borderId="1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left" wrapText="1"/>
    </xf>
    <xf numFmtId="0" fontId="6" fillId="0" borderId="1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27" fillId="0" borderId="12" xfId="0" applyNumberFormat="1" applyFont="1" applyFill="1" applyBorder="1" applyAlignment="1" applyProtection="1">
      <alignment horizontal="center" wrapText="1"/>
    </xf>
    <xf numFmtId="0" fontId="15" fillId="0" borderId="0" xfId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wrapText="1"/>
    </xf>
    <xf numFmtId="0" fontId="28" fillId="12" borderId="2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19048</xdr:colOff>
      <xdr:row>1</xdr:row>
      <xdr:rowOff>19050</xdr:rowOff>
    </xdr:from>
    <xdr:to>
      <xdr:col>4</xdr:col>
      <xdr:colOff>533400</xdr:colOff>
      <xdr:row>5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3" y="209550"/>
          <a:ext cx="296227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tabSelected="1" workbookViewId="0">
      <selection activeCell="E9" sqref="E9"/>
    </sheetView>
  </sheetViews>
  <sheetFormatPr baseColWidth="10" defaultRowHeight="15" x14ac:dyDescent="0.25"/>
  <cols>
    <col min="1" max="1" width="5" customWidth="1"/>
    <col min="2" max="2" width="12" customWidth="1"/>
    <col min="3" max="3" width="13.28515625" customWidth="1"/>
    <col min="8" max="8" width="12.5703125" customWidth="1"/>
    <col min="11" max="11" width="69" customWidth="1"/>
    <col min="12" max="12" width="7.42578125" customWidth="1"/>
  </cols>
  <sheetData>
    <row r="3" spans="2:11" ht="15.75" x14ac:dyDescent="0.25">
      <c r="D3" s="63"/>
      <c r="E3" s="63" t="s">
        <v>135</v>
      </c>
      <c r="F3" s="63"/>
      <c r="G3" s="63"/>
      <c r="H3" s="63"/>
      <c r="I3" s="63"/>
    </row>
    <row r="4" spans="2:11" x14ac:dyDescent="0.25">
      <c r="D4" s="64"/>
      <c r="E4" s="64" t="s">
        <v>136</v>
      </c>
      <c r="F4" s="64"/>
      <c r="G4" s="64"/>
      <c r="H4" s="64"/>
      <c r="I4" s="64"/>
    </row>
    <row r="5" spans="2:11" x14ac:dyDescent="0.25">
      <c r="B5" s="46"/>
      <c r="C5" s="46"/>
      <c r="D5" s="46"/>
      <c r="E5" s="46"/>
      <c r="F5" s="65" t="s">
        <v>180</v>
      </c>
      <c r="G5" s="46"/>
      <c r="H5" s="46"/>
      <c r="I5" s="46"/>
    </row>
    <row r="6" spans="2:11" ht="15.75" x14ac:dyDescent="0.25">
      <c r="B6" s="66"/>
      <c r="C6" s="66"/>
      <c r="D6" s="67"/>
      <c r="E6" s="67"/>
      <c r="F6" s="67"/>
      <c r="G6" s="67"/>
      <c r="H6" s="67"/>
      <c r="I6" s="120" t="s">
        <v>177</v>
      </c>
      <c r="J6" s="91"/>
      <c r="K6" s="68"/>
    </row>
    <row r="7" spans="2:11" ht="15.75" thickBot="1" x14ac:dyDescent="0.3">
      <c r="B7" s="69"/>
    </row>
    <row r="8" spans="2:11" ht="45" x14ac:dyDescent="0.25">
      <c r="B8" s="70" t="s">
        <v>137</v>
      </c>
      <c r="C8" s="71" t="s">
        <v>232</v>
      </c>
      <c r="D8" s="71" t="s">
        <v>233</v>
      </c>
      <c r="E8" s="71" t="s">
        <v>8</v>
      </c>
      <c r="F8" s="71" t="s">
        <v>10</v>
      </c>
      <c r="G8" s="71" t="s">
        <v>138</v>
      </c>
      <c r="H8" s="71" t="s">
        <v>139</v>
      </c>
      <c r="I8" s="71" t="s">
        <v>140</v>
      </c>
      <c r="J8" s="71" t="s">
        <v>141</v>
      </c>
      <c r="K8" s="72" t="s">
        <v>142</v>
      </c>
    </row>
    <row r="9" spans="2:11" ht="60" x14ac:dyDescent="0.25">
      <c r="B9" s="73" t="s">
        <v>143</v>
      </c>
      <c r="C9" s="74">
        <v>488147</v>
      </c>
      <c r="D9" s="75">
        <v>437901.84</v>
      </c>
      <c r="E9" s="75">
        <v>225200</v>
      </c>
      <c r="F9" s="76">
        <v>104560</v>
      </c>
      <c r="G9" s="77">
        <f>D9-E9-F9</f>
        <v>108141.84000000003</v>
      </c>
      <c r="H9" s="76">
        <v>1189292.49</v>
      </c>
      <c r="I9" s="78">
        <v>632628</v>
      </c>
      <c r="J9" s="79">
        <v>5728071</v>
      </c>
      <c r="K9" s="80" t="s">
        <v>181</v>
      </c>
    </row>
    <row r="10" spans="2:11" ht="60" x14ac:dyDescent="0.25">
      <c r="B10" s="81" t="s">
        <v>144</v>
      </c>
      <c r="C10" s="82" t="s">
        <v>145</v>
      </c>
      <c r="D10" s="78">
        <v>318444</v>
      </c>
      <c r="E10" s="83">
        <v>161253</v>
      </c>
      <c r="F10" s="84">
        <v>0</v>
      </c>
      <c r="G10" s="85">
        <v>157190</v>
      </c>
      <c r="H10" s="78">
        <v>11334685</v>
      </c>
      <c r="I10" s="118">
        <v>3439743</v>
      </c>
      <c r="J10" s="119">
        <v>2323065</v>
      </c>
      <c r="K10" s="86" t="s">
        <v>178</v>
      </c>
    </row>
    <row r="11" spans="2:11" ht="45" x14ac:dyDescent="0.25">
      <c r="B11" s="81" t="s">
        <v>146</v>
      </c>
      <c r="C11" s="82">
        <v>72867</v>
      </c>
      <c r="D11" s="76">
        <v>10520</v>
      </c>
      <c r="E11" s="76">
        <v>0</v>
      </c>
      <c r="F11" s="76">
        <v>0</v>
      </c>
      <c r="G11" s="76">
        <v>72867</v>
      </c>
      <c r="H11" s="76">
        <v>386754</v>
      </c>
      <c r="I11" s="93">
        <v>0</v>
      </c>
      <c r="J11" s="93">
        <v>0</v>
      </c>
      <c r="K11" s="87" t="s">
        <v>148</v>
      </c>
    </row>
    <row r="12" spans="2:11" ht="15.75" thickBot="1" x14ac:dyDescent="0.3">
      <c r="B12" s="88" t="s">
        <v>70</v>
      </c>
      <c r="C12" s="88"/>
      <c r="D12" s="89">
        <f t="shared" ref="D12:J12" si="0">SUM(D9:D11)</f>
        <v>766865.84000000008</v>
      </c>
      <c r="E12" s="89">
        <f t="shared" si="0"/>
        <v>386453</v>
      </c>
      <c r="F12" s="89">
        <f t="shared" si="0"/>
        <v>104560</v>
      </c>
      <c r="G12" s="89">
        <f t="shared" si="0"/>
        <v>338198.84</v>
      </c>
      <c r="H12" s="89">
        <f t="shared" si="0"/>
        <v>12910731.49</v>
      </c>
      <c r="I12" s="89">
        <f t="shared" si="0"/>
        <v>4072371</v>
      </c>
      <c r="J12" s="89">
        <f t="shared" si="0"/>
        <v>8051136</v>
      </c>
      <c r="K12" s="90"/>
    </row>
    <row r="13" spans="2:11" x14ac:dyDescent="0.25">
      <c r="B13" s="92" t="s">
        <v>147</v>
      </c>
      <c r="D13" t="s">
        <v>179</v>
      </c>
    </row>
    <row r="14" spans="2:11" x14ac:dyDescent="0.25">
      <c r="B14" s="121" t="s">
        <v>176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P88"/>
  <sheetViews>
    <sheetView workbookViewId="0">
      <selection activeCell="D1" sqref="D1"/>
    </sheetView>
  </sheetViews>
  <sheetFormatPr baseColWidth="10" defaultRowHeight="15" x14ac:dyDescent="0.25"/>
  <cols>
    <col min="2" max="2" width="19.5703125" customWidth="1"/>
    <col min="3" max="3" width="13.7109375" customWidth="1"/>
  </cols>
  <sheetData>
    <row r="2" spans="2:14" ht="15.75" x14ac:dyDescent="0.25"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2:14" ht="15.75" x14ac:dyDescent="0.25">
      <c r="B3" s="146" t="s">
        <v>1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2:14" ht="15" customHeight="1" x14ac:dyDescent="0.25">
      <c r="B4" s="146" t="s">
        <v>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2:14" ht="27" customHeight="1" thickBot="1" x14ac:dyDescent="0.3">
      <c r="B5" s="147" t="s">
        <v>3</v>
      </c>
      <c r="C5" s="147"/>
      <c r="D5" s="1" t="s">
        <v>4</v>
      </c>
      <c r="E5" s="2">
        <v>2015</v>
      </c>
      <c r="F5" s="3"/>
      <c r="G5" s="4"/>
      <c r="H5" s="4"/>
      <c r="I5" s="4"/>
      <c r="J5" s="4"/>
      <c r="K5" s="4"/>
      <c r="M5" s="1" t="s">
        <v>5</v>
      </c>
      <c r="N5" s="5" t="s">
        <v>6</v>
      </c>
    </row>
    <row r="6" spans="2:14" ht="45" x14ac:dyDescent="0.25">
      <c r="B6" s="6" t="s">
        <v>7</v>
      </c>
      <c r="C6" s="7" t="s">
        <v>223</v>
      </c>
      <c r="D6" s="7" t="s">
        <v>224</v>
      </c>
      <c r="E6" s="7" t="s">
        <v>8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17</v>
      </c>
      <c r="N6" s="7" t="s">
        <v>18</v>
      </c>
    </row>
    <row r="7" spans="2:14" ht="21.75" customHeight="1" thickBot="1" x14ac:dyDescent="0.3">
      <c r="B7" s="9" t="s">
        <v>19</v>
      </c>
      <c r="C7" s="10">
        <f t="shared" ref="C7:N7" si="0">C60+C84</f>
        <v>488147.58</v>
      </c>
      <c r="D7" s="10">
        <f t="shared" si="0"/>
        <v>437901.84</v>
      </c>
      <c r="E7" s="10">
        <f t="shared" si="0"/>
        <v>225200.1</v>
      </c>
      <c r="F7" s="10">
        <f t="shared" si="0"/>
        <v>104560</v>
      </c>
      <c r="G7" s="10">
        <f t="shared" si="0"/>
        <v>108141.73999999999</v>
      </c>
      <c r="H7" s="117">
        <f t="shared" si="0"/>
        <v>1189292.49</v>
      </c>
      <c r="I7" s="117">
        <f t="shared" si="0"/>
        <v>632628.03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5728070.8300000001</v>
      </c>
    </row>
    <row r="8" spans="2:14" ht="15.75" thickBot="1" x14ac:dyDescent="0.3">
      <c r="B8" s="11"/>
      <c r="C8" s="12"/>
      <c r="D8" s="11"/>
      <c r="E8" s="12"/>
      <c r="G8" s="12"/>
      <c r="H8" s="12"/>
    </row>
    <row r="9" spans="2:14" ht="15" customHeight="1" x14ac:dyDescent="0.25">
      <c r="B9" s="148" t="s">
        <v>20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50"/>
    </row>
    <row r="10" spans="2:14" x14ac:dyDescent="0.25">
      <c r="B10" s="13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1"/>
    </row>
    <row r="11" spans="2:14" ht="45" x14ac:dyDescent="0.25">
      <c r="B11" s="13" t="s">
        <v>21</v>
      </c>
      <c r="C11" s="7" t="s">
        <v>223</v>
      </c>
      <c r="D11" s="7" t="s">
        <v>224</v>
      </c>
      <c r="E11" s="7" t="s">
        <v>8</v>
      </c>
      <c r="F11" s="7" t="s">
        <v>10</v>
      </c>
      <c r="G11" s="7" t="s">
        <v>11</v>
      </c>
      <c r="H11" s="7" t="s">
        <v>12</v>
      </c>
      <c r="I11" s="7" t="s">
        <v>13</v>
      </c>
      <c r="J11" s="7" t="s">
        <v>14</v>
      </c>
      <c r="K11" s="7" t="s">
        <v>15</v>
      </c>
      <c r="L11" s="7" t="s">
        <v>16</v>
      </c>
      <c r="M11" s="7" t="s">
        <v>17</v>
      </c>
      <c r="N11" s="7" t="s">
        <v>18</v>
      </c>
    </row>
    <row r="12" spans="2:14" x14ac:dyDescent="0.25">
      <c r="B12" s="14" t="s">
        <v>22</v>
      </c>
      <c r="C12" s="15">
        <v>24</v>
      </c>
      <c r="D12" s="15">
        <v>26</v>
      </c>
      <c r="E12" s="15">
        <v>25</v>
      </c>
      <c r="F12" s="15">
        <v>0</v>
      </c>
      <c r="G12" s="15">
        <f>D12-E12-F12</f>
        <v>1</v>
      </c>
      <c r="H12" s="15">
        <v>157.6</v>
      </c>
      <c r="I12" s="15">
        <v>160.75</v>
      </c>
      <c r="J12" s="15">
        <v>6.5670000000000002</v>
      </c>
      <c r="K12" s="15">
        <v>6.43</v>
      </c>
      <c r="L12" s="16">
        <v>5600</v>
      </c>
      <c r="M12" s="16">
        <v>5683.03</v>
      </c>
      <c r="N12" s="15">
        <v>913.55</v>
      </c>
    </row>
    <row r="13" spans="2:14" x14ac:dyDescent="0.25">
      <c r="B13" s="17" t="s">
        <v>23</v>
      </c>
      <c r="C13" s="18">
        <v>23</v>
      </c>
      <c r="D13" s="18">
        <v>65</v>
      </c>
      <c r="E13" s="18">
        <v>65</v>
      </c>
      <c r="F13" s="18">
        <v>0</v>
      </c>
      <c r="G13" s="15">
        <f t="shared" ref="G13:G59" si="1">D13-E13-F13</f>
        <v>0</v>
      </c>
      <c r="H13" s="18">
        <v>175.5</v>
      </c>
      <c r="I13" s="18">
        <v>591.5</v>
      </c>
      <c r="J13" s="18">
        <v>7.63</v>
      </c>
      <c r="K13" s="18">
        <v>9.1</v>
      </c>
      <c r="L13" s="19">
        <v>12225.09</v>
      </c>
      <c r="M13" s="19">
        <v>22260.16</v>
      </c>
      <c r="N13" s="19">
        <v>13166.88</v>
      </c>
    </row>
    <row r="14" spans="2:14" x14ac:dyDescent="0.25">
      <c r="B14" s="14" t="s">
        <v>24</v>
      </c>
      <c r="C14" s="15">
        <v>1</v>
      </c>
      <c r="D14" s="15">
        <v>16.559999999999999</v>
      </c>
      <c r="E14" s="15">
        <v>0</v>
      </c>
      <c r="F14" s="15">
        <v>0</v>
      </c>
      <c r="G14" s="15">
        <f t="shared" si="1"/>
        <v>16.559999999999999</v>
      </c>
      <c r="H14" s="15">
        <v>1.5</v>
      </c>
      <c r="I14" s="15">
        <v>0</v>
      </c>
      <c r="J14" s="15">
        <v>1.5</v>
      </c>
      <c r="K14" s="15">
        <v>0</v>
      </c>
      <c r="L14" s="15">
        <v>0</v>
      </c>
      <c r="M14" s="15">
        <v>0</v>
      </c>
      <c r="N14" s="15">
        <v>0</v>
      </c>
    </row>
    <row r="15" spans="2:14" x14ac:dyDescent="0.25">
      <c r="B15" s="17" t="s">
        <v>25</v>
      </c>
      <c r="C15" s="18">
        <v>10</v>
      </c>
      <c r="D15" s="18">
        <v>12</v>
      </c>
      <c r="E15" s="18">
        <v>12</v>
      </c>
      <c r="F15" s="18">
        <v>0</v>
      </c>
      <c r="G15" s="15">
        <f t="shared" si="1"/>
        <v>0</v>
      </c>
      <c r="H15" s="18">
        <v>280</v>
      </c>
      <c r="I15" s="18">
        <v>312</v>
      </c>
      <c r="J15" s="18">
        <v>28</v>
      </c>
      <c r="K15" s="18">
        <v>26</v>
      </c>
      <c r="L15" s="19">
        <v>8000</v>
      </c>
      <c r="M15" s="19">
        <v>7541.67</v>
      </c>
      <c r="N15" s="19">
        <v>2353</v>
      </c>
    </row>
    <row r="16" spans="2:14" x14ac:dyDescent="0.25">
      <c r="B16" s="14" t="s">
        <v>26</v>
      </c>
      <c r="C16" s="16">
        <v>1196</v>
      </c>
      <c r="D16" s="15">
        <v>672</v>
      </c>
      <c r="E16" s="15">
        <v>464</v>
      </c>
      <c r="F16" s="15">
        <v>0</v>
      </c>
      <c r="G16" s="15">
        <f t="shared" si="1"/>
        <v>208</v>
      </c>
      <c r="H16" s="16">
        <v>19343</v>
      </c>
      <c r="I16" s="16">
        <v>8736.6</v>
      </c>
      <c r="J16" s="15">
        <v>16.172999999999998</v>
      </c>
      <c r="K16" s="15">
        <v>18.829000000000001</v>
      </c>
      <c r="L16" s="15">
        <v>489.88</v>
      </c>
      <c r="M16" s="15">
        <v>452.18</v>
      </c>
      <c r="N16" s="16">
        <v>3950.52</v>
      </c>
    </row>
    <row r="17" spans="2:14" x14ac:dyDescent="0.25">
      <c r="B17" s="17" t="s">
        <v>27</v>
      </c>
      <c r="C17" s="18">
        <v>14</v>
      </c>
      <c r="D17" s="18">
        <v>17.5</v>
      </c>
      <c r="E17" s="18">
        <v>17.5</v>
      </c>
      <c r="F17" s="18">
        <v>0</v>
      </c>
      <c r="G17" s="15">
        <f t="shared" si="1"/>
        <v>0</v>
      </c>
      <c r="H17" s="18">
        <v>124.9</v>
      </c>
      <c r="I17" s="18">
        <v>157.05000000000001</v>
      </c>
      <c r="J17" s="18">
        <v>8.9209999999999994</v>
      </c>
      <c r="K17" s="18">
        <v>8.9740000000000002</v>
      </c>
      <c r="L17" s="19">
        <v>5700</v>
      </c>
      <c r="M17" s="19">
        <v>6847.48</v>
      </c>
      <c r="N17" s="19">
        <v>1075.4000000000001</v>
      </c>
    </row>
    <row r="18" spans="2:14" x14ac:dyDescent="0.25">
      <c r="B18" s="14" t="s">
        <v>28</v>
      </c>
      <c r="C18" s="15">
        <v>16</v>
      </c>
      <c r="D18" s="15">
        <v>34</v>
      </c>
      <c r="E18" s="15">
        <v>20</v>
      </c>
      <c r="F18" s="15">
        <v>13</v>
      </c>
      <c r="G18" s="15">
        <f t="shared" si="1"/>
        <v>1</v>
      </c>
      <c r="H18" s="15">
        <v>415</v>
      </c>
      <c r="I18" s="15">
        <v>517</v>
      </c>
      <c r="J18" s="15">
        <v>25.937999999999999</v>
      </c>
      <c r="K18" s="15">
        <v>25.85</v>
      </c>
      <c r="L18" s="16">
        <v>4200</v>
      </c>
      <c r="M18" s="16">
        <v>4501.0600000000004</v>
      </c>
      <c r="N18" s="16">
        <v>2327.0500000000002</v>
      </c>
    </row>
    <row r="19" spans="2:14" x14ac:dyDescent="0.25">
      <c r="B19" s="17" t="s">
        <v>29</v>
      </c>
      <c r="C19" s="18">
        <v>122</v>
      </c>
      <c r="D19" s="18">
        <v>133</v>
      </c>
      <c r="E19" s="18">
        <v>133</v>
      </c>
      <c r="F19" s="18">
        <v>0</v>
      </c>
      <c r="G19" s="15">
        <f t="shared" si="1"/>
        <v>0</v>
      </c>
      <c r="H19" s="18">
        <v>404.05</v>
      </c>
      <c r="I19" s="18">
        <v>355</v>
      </c>
      <c r="J19" s="18">
        <v>3.3119999999999998</v>
      </c>
      <c r="K19" s="18">
        <v>2.669</v>
      </c>
      <c r="L19" s="19">
        <v>10486.96</v>
      </c>
      <c r="M19" s="19">
        <v>10984.51</v>
      </c>
      <c r="N19" s="19">
        <v>3899.5</v>
      </c>
    </row>
    <row r="20" spans="2:14" x14ac:dyDescent="0.25">
      <c r="B20" s="14" t="s">
        <v>30</v>
      </c>
      <c r="C20" s="15">
        <v>352.5</v>
      </c>
      <c r="D20" s="15">
        <v>281.75</v>
      </c>
      <c r="E20" s="15">
        <v>266.75</v>
      </c>
      <c r="F20" s="15">
        <v>13</v>
      </c>
      <c r="G20" s="15">
        <f t="shared" si="1"/>
        <v>2</v>
      </c>
      <c r="H20" s="16">
        <v>8005.95</v>
      </c>
      <c r="I20" s="16">
        <v>5992.38</v>
      </c>
      <c r="J20" s="15">
        <v>22.712</v>
      </c>
      <c r="K20" s="15">
        <v>22.463999999999999</v>
      </c>
      <c r="L20" s="16">
        <v>5500</v>
      </c>
      <c r="M20" s="16">
        <v>4221.3</v>
      </c>
      <c r="N20" s="16">
        <v>25295.64</v>
      </c>
    </row>
    <row r="21" spans="2:14" x14ac:dyDescent="0.25">
      <c r="B21" s="17" t="s">
        <v>31</v>
      </c>
      <c r="C21" s="18">
        <v>36</v>
      </c>
      <c r="D21" s="18">
        <v>52</v>
      </c>
      <c r="E21" s="18">
        <v>52</v>
      </c>
      <c r="F21" s="18">
        <v>0</v>
      </c>
      <c r="G21" s="15">
        <f t="shared" si="1"/>
        <v>0</v>
      </c>
      <c r="H21" s="18">
        <v>576</v>
      </c>
      <c r="I21" s="18">
        <v>906</v>
      </c>
      <c r="J21" s="18">
        <v>16</v>
      </c>
      <c r="K21" s="18">
        <v>17.422999999999998</v>
      </c>
      <c r="L21" s="19">
        <v>5000</v>
      </c>
      <c r="M21" s="19">
        <v>5000</v>
      </c>
      <c r="N21" s="19">
        <v>4530</v>
      </c>
    </row>
    <row r="22" spans="2:14" x14ac:dyDescent="0.25">
      <c r="B22" s="14" t="s">
        <v>32</v>
      </c>
      <c r="C22" s="15">
        <v>20</v>
      </c>
      <c r="D22" s="15">
        <v>57</v>
      </c>
      <c r="E22" s="15">
        <v>57</v>
      </c>
      <c r="F22" s="15">
        <v>0</v>
      </c>
      <c r="G22" s="15">
        <f t="shared" si="1"/>
        <v>0</v>
      </c>
      <c r="H22" s="15">
        <v>40</v>
      </c>
      <c r="I22" s="15">
        <v>107.73</v>
      </c>
      <c r="J22" s="15">
        <v>2</v>
      </c>
      <c r="K22" s="15">
        <v>1.89</v>
      </c>
      <c r="L22" s="15">
        <v>0</v>
      </c>
      <c r="M22" s="16">
        <v>3622.81</v>
      </c>
      <c r="N22" s="15">
        <v>390.29</v>
      </c>
    </row>
    <row r="23" spans="2:14" x14ac:dyDescent="0.25">
      <c r="B23" s="17" t="s">
        <v>33</v>
      </c>
      <c r="C23" s="19">
        <v>2180.5</v>
      </c>
      <c r="D23" s="19">
        <v>1416.5</v>
      </c>
      <c r="E23" s="19">
        <v>1410</v>
      </c>
      <c r="F23" s="18">
        <v>5.5</v>
      </c>
      <c r="G23" s="15">
        <f t="shared" si="1"/>
        <v>1</v>
      </c>
      <c r="H23" s="19">
        <v>85261.95</v>
      </c>
      <c r="I23" s="19">
        <v>50735.35</v>
      </c>
      <c r="J23" s="18">
        <v>39.101999999999997</v>
      </c>
      <c r="K23" s="18">
        <v>35.982999999999997</v>
      </c>
      <c r="L23" s="19">
        <v>6446.59</v>
      </c>
      <c r="M23" s="19">
        <v>3652.92</v>
      </c>
      <c r="N23" s="19">
        <v>185332.39</v>
      </c>
    </row>
    <row r="24" spans="2:14" x14ac:dyDescent="0.25">
      <c r="B24" s="14" t="s">
        <v>34</v>
      </c>
      <c r="C24" s="15">
        <v>85</v>
      </c>
      <c r="D24" s="15">
        <v>84</v>
      </c>
      <c r="E24" s="15">
        <v>84</v>
      </c>
      <c r="F24" s="15">
        <v>0</v>
      </c>
      <c r="G24" s="15">
        <f t="shared" si="1"/>
        <v>0</v>
      </c>
      <c r="H24" s="16">
        <v>1360</v>
      </c>
      <c r="I24" s="16">
        <v>1428</v>
      </c>
      <c r="J24" s="15">
        <v>16</v>
      </c>
      <c r="K24" s="15">
        <v>17</v>
      </c>
      <c r="L24" s="16">
        <v>2700</v>
      </c>
      <c r="M24" s="16">
        <v>2646.43</v>
      </c>
      <c r="N24" s="16">
        <v>3779.1</v>
      </c>
    </row>
    <row r="25" spans="2:14" x14ac:dyDescent="0.25">
      <c r="B25" s="17" t="s">
        <v>35</v>
      </c>
      <c r="C25" s="18">
        <v>7</v>
      </c>
      <c r="D25" s="18">
        <v>2</v>
      </c>
      <c r="E25" s="18">
        <v>0</v>
      </c>
      <c r="F25" s="18">
        <v>0</v>
      </c>
      <c r="G25" s="15">
        <f t="shared" si="1"/>
        <v>2</v>
      </c>
      <c r="H25" s="18">
        <v>77</v>
      </c>
      <c r="I25" s="18">
        <v>0</v>
      </c>
      <c r="J25" s="18">
        <v>11</v>
      </c>
      <c r="K25" s="18">
        <v>0</v>
      </c>
      <c r="L25" s="18">
        <v>0</v>
      </c>
      <c r="M25" s="18">
        <v>0</v>
      </c>
      <c r="N25" s="18">
        <v>0</v>
      </c>
    </row>
    <row r="26" spans="2:14" x14ac:dyDescent="0.25">
      <c r="B26" s="14" t="s">
        <v>36</v>
      </c>
      <c r="C26" s="16">
        <v>19393</v>
      </c>
      <c r="D26" s="16">
        <v>20003.75</v>
      </c>
      <c r="E26" s="16">
        <v>17778.75</v>
      </c>
      <c r="F26" s="16">
        <v>2225</v>
      </c>
      <c r="G26" s="15">
        <f t="shared" si="1"/>
        <v>0</v>
      </c>
      <c r="H26" s="16">
        <v>40954.1</v>
      </c>
      <c r="I26" s="16">
        <v>33476.6</v>
      </c>
      <c r="J26" s="15">
        <v>2.1120000000000001</v>
      </c>
      <c r="K26" s="15">
        <v>1.883</v>
      </c>
      <c r="L26" s="16">
        <v>91188.71</v>
      </c>
      <c r="M26" s="16">
        <v>87128.45</v>
      </c>
      <c r="N26" s="16">
        <v>2916764.32</v>
      </c>
    </row>
    <row r="27" spans="2:14" x14ac:dyDescent="0.25">
      <c r="B27" s="17" t="s">
        <v>37</v>
      </c>
      <c r="C27" s="19">
        <v>1361</v>
      </c>
      <c r="D27" s="19">
        <v>1254</v>
      </c>
      <c r="E27" s="19">
        <v>1092</v>
      </c>
      <c r="F27" s="18">
        <v>98</v>
      </c>
      <c r="G27" s="15">
        <f t="shared" si="1"/>
        <v>64</v>
      </c>
      <c r="H27" s="19">
        <v>46171</v>
      </c>
      <c r="I27" s="19">
        <v>36400</v>
      </c>
      <c r="J27" s="18">
        <v>33.923999999999999</v>
      </c>
      <c r="K27" s="18">
        <v>33.332999999999998</v>
      </c>
      <c r="L27" s="19">
        <v>4467.16</v>
      </c>
      <c r="M27" s="19">
        <v>6619.02</v>
      </c>
      <c r="N27" s="19">
        <v>240932.26</v>
      </c>
    </row>
    <row r="28" spans="2:14" x14ac:dyDescent="0.25">
      <c r="B28" s="14" t="s">
        <v>38</v>
      </c>
      <c r="C28" s="15">
        <v>36</v>
      </c>
      <c r="D28" s="15">
        <v>27</v>
      </c>
      <c r="E28" s="15">
        <v>22</v>
      </c>
      <c r="F28" s="15">
        <v>0</v>
      </c>
      <c r="G28" s="15">
        <f t="shared" si="1"/>
        <v>5</v>
      </c>
      <c r="H28" s="16">
        <v>1405</v>
      </c>
      <c r="I28" s="16">
        <v>1171.9000000000001</v>
      </c>
      <c r="J28" s="15">
        <v>39.027999999999999</v>
      </c>
      <c r="K28" s="15">
        <v>53.268000000000001</v>
      </c>
      <c r="L28" s="15">
        <v>0</v>
      </c>
      <c r="M28" s="16">
        <v>13160.84</v>
      </c>
      <c r="N28" s="16">
        <v>15423.19</v>
      </c>
    </row>
    <row r="29" spans="2:14" x14ac:dyDescent="0.25">
      <c r="B29" s="17" t="s">
        <v>39</v>
      </c>
      <c r="C29" s="18">
        <v>15</v>
      </c>
      <c r="D29" s="18">
        <v>11</v>
      </c>
      <c r="E29" s="18">
        <v>11</v>
      </c>
      <c r="F29" s="18">
        <v>0</v>
      </c>
      <c r="G29" s="15">
        <f t="shared" si="1"/>
        <v>0</v>
      </c>
      <c r="H29" s="18">
        <v>108.5</v>
      </c>
      <c r="I29" s="18">
        <v>65.8</v>
      </c>
      <c r="J29" s="18">
        <v>7.2329999999999997</v>
      </c>
      <c r="K29" s="18">
        <v>5.9820000000000002</v>
      </c>
      <c r="L29" s="19">
        <v>11650</v>
      </c>
      <c r="M29" s="19">
        <v>11444.38</v>
      </c>
      <c r="N29" s="18">
        <v>753.04</v>
      </c>
    </row>
    <row r="30" spans="2:14" x14ac:dyDescent="0.25">
      <c r="B30" s="14" t="s">
        <v>40</v>
      </c>
      <c r="C30" s="15">
        <v>120.5</v>
      </c>
      <c r="D30" s="15">
        <v>161.75</v>
      </c>
      <c r="E30" s="15">
        <v>158.75</v>
      </c>
      <c r="F30" s="15">
        <v>0</v>
      </c>
      <c r="G30" s="15">
        <f t="shared" si="1"/>
        <v>3</v>
      </c>
      <c r="H30" s="15">
        <v>725.1</v>
      </c>
      <c r="I30" s="16">
        <v>1006.3</v>
      </c>
      <c r="J30" s="15">
        <v>6.0170000000000003</v>
      </c>
      <c r="K30" s="15">
        <v>6.3390000000000004</v>
      </c>
      <c r="L30" s="16">
        <v>5600</v>
      </c>
      <c r="M30" s="16">
        <v>6515.04</v>
      </c>
      <c r="N30" s="16">
        <v>6556.08</v>
      </c>
    </row>
    <row r="31" spans="2:14" x14ac:dyDescent="0.25">
      <c r="B31" s="17" t="s">
        <v>41</v>
      </c>
      <c r="C31" s="18">
        <v>69</v>
      </c>
      <c r="D31" s="18">
        <v>85.5</v>
      </c>
      <c r="E31" s="18">
        <v>83.5</v>
      </c>
      <c r="F31" s="18">
        <v>0</v>
      </c>
      <c r="G31" s="15">
        <f t="shared" si="1"/>
        <v>2</v>
      </c>
      <c r="H31" s="19">
        <v>2318.5</v>
      </c>
      <c r="I31" s="19">
        <v>3056.9</v>
      </c>
      <c r="J31" s="18">
        <v>33.600999999999999</v>
      </c>
      <c r="K31" s="18">
        <v>36.61</v>
      </c>
      <c r="L31" s="19">
        <v>2200</v>
      </c>
      <c r="M31" s="19">
        <v>2149.06</v>
      </c>
      <c r="N31" s="19">
        <v>6569.48</v>
      </c>
    </row>
    <row r="32" spans="2:14" x14ac:dyDescent="0.25">
      <c r="B32" s="14" t="s">
        <v>42</v>
      </c>
      <c r="C32" s="15">
        <v>53</v>
      </c>
      <c r="D32" s="15">
        <v>56</v>
      </c>
      <c r="E32" s="15">
        <v>47</v>
      </c>
      <c r="F32" s="15">
        <v>5</v>
      </c>
      <c r="G32" s="15">
        <f t="shared" si="1"/>
        <v>4</v>
      </c>
      <c r="H32" s="16">
        <v>1833.5</v>
      </c>
      <c r="I32" s="16">
        <v>1637.5</v>
      </c>
      <c r="J32" s="15">
        <v>34.594000000000001</v>
      </c>
      <c r="K32" s="15">
        <v>34.840000000000003</v>
      </c>
      <c r="L32" s="16">
        <v>4534.3</v>
      </c>
      <c r="M32" s="16">
        <v>5223.24</v>
      </c>
      <c r="N32" s="16">
        <v>8553.06</v>
      </c>
    </row>
    <row r="33" spans="2:16" x14ac:dyDescent="0.25">
      <c r="B33" s="17" t="s">
        <v>43</v>
      </c>
      <c r="C33" s="18">
        <v>13</v>
      </c>
      <c r="D33" s="18">
        <v>25</v>
      </c>
      <c r="E33" s="18">
        <v>19</v>
      </c>
      <c r="F33" s="18">
        <v>5</v>
      </c>
      <c r="G33" s="15">
        <f t="shared" si="1"/>
        <v>1</v>
      </c>
      <c r="H33" s="18">
        <v>102.5</v>
      </c>
      <c r="I33" s="18">
        <v>158.5</v>
      </c>
      <c r="J33" s="18">
        <v>7.8849999999999998</v>
      </c>
      <c r="K33" s="18">
        <v>8.3420000000000005</v>
      </c>
      <c r="L33" s="19">
        <v>10166.67</v>
      </c>
      <c r="M33" s="19">
        <v>9660.8799999999992</v>
      </c>
      <c r="N33" s="19">
        <v>1531.25</v>
      </c>
      <c r="O33" s="20"/>
    </row>
    <row r="34" spans="2:16" x14ac:dyDescent="0.25">
      <c r="B34" s="14" t="s">
        <v>44</v>
      </c>
      <c r="C34" s="16">
        <v>3983</v>
      </c>
      <c r="D34" s="16">
        <v>3780.5</v>
      </c>
      <c r="E34" s="16">
        <v>3465.5</v>
      </c>
      <c r="F34" s="15">
        <v>12</v>
      </c>
      <c r="G34" s="15">
        <f t="shared" si="1"/>
        <v>303</v>
      </c>
      <c r="H34" s="16">
        <v>59452.4</v>
      </c>
      <c r="I34" s="16">
        <v>47804.800000000003</v>
      </c>
      <c r="J34" s="15">
        <v>14.927</v>
      </c>
      <c r="K34" s="15">
        <v>13.794</v>
      </c>
      <c r="L34" s="16">
        <v>1822.04</v>
      </c>
      <c r="M34" s="16">
        <v>1811.68</v>
      </c>
      <c r="N34" s="16">
        <v>86607.039999999994</v>
      </c>
    </row>
    <row r="35" spans="2:16" x14ac:dyDescent="0.25">
      <c r="B35" s="17" t="s">
        <v>45</v>
      </c>
      <c r="C35" s="18">
        <v>17</v>
      </c>
      <c r="D35" s="18">
        <v>17.5</v>
      </c>
      <c r="E35" s="18">
        <v>17.5</v>
      </c>
      <c r="F35" s="18">
        <v>0</v>
      </c>
      <c r="G35" s="15">
        <f t="shared" si="1"/>
        <v>0</v>
      </c>
      <c r="H35" s="18">
        <v>108.9</v>
      </c>
      <c r="I35" s="18">
        <v>111.01</v>
      </c>
      <c r="J35" s="18">
        <v>6.4059999999999997</v>
      </c>
      <c r="K35" s="18">
        <v>6.343</v>
      </c>
      <c r="L35" s="19">
        <v>5800</v>
      </c>
      <c r="M35" s="19">
        <v>5308.73</v>
      </c>
      <c r="N35" s="18">
        <v>589.32000000000005</v>
      </c>
      <c r="O35" s="20"/>
    </row>
    <row r="36" spans="2:16" x14ac:dyDescent="0.25">
      <c r="B36" s="14" t="s">
        <v>46</v>
      </c>
      <c r="C36" s="15">
        <v>12</v>
      </c>
      <c r="D36" s="21"/>
      <c r="E36" s="21"/>
      <c r="F36" s="21"/>
      <c r="G36" s="15">
        <f t="shared" si="1"/>
        <v>0</v>
      </c>
      <c r="H36" s="15">
        <v>120</v>
      </c>
      <c r="I36" s="21"/>
      <c r="J36" s="15">
        <v>10</v>
      </c>
      <c r="K36" s="21"/>
      <c r="L36" s="21"/>
      <c r="M36" s="21"/>
      <c r="N36" s="21"/>
    </row>
    <row r="37" spans="2:16" x14ac:dyDescent="0.25">
      <c r="B37" s="17" t="s">
        <v>47</v>
      </c>
      <c r="C37" s="19">
        <v>3645</v>
      </c>
      <c r="D37" s="19">
        <v>3197.5</v>
      </c>
      <c r="E37" s="19">
        <v>2601.5</v>
      </c>
      <c r="F37" s="18">
        <v>596</v>
      </c>
      <c r="G37" s="15">
        <f t="shared" si="1"/>
        <v>0</v>
      </c>
      <c r="H37" s="19">
        <v>7683.29</v>
      </c>
      <c r="I37" s="19">
        <v>5363.25</v>
      </c>
      <c r="J37" s="18">
        <v>2.1080000000000001</v>
      </c>
      <c r="K37" s="18">
        <v>2.0619999999999998</v>
      </c>
      <c r="L37" s="19">
        <v>8750</v>
      </c>
      <c r="M37" s="19">
        <v>8514.2099999999991</v>
      </c>
      <c r="N37" s="19">
        <v>45663.83</v>
      </c>
      <c r="O37" s="20"/>
    </row>
    <row r="38" spans="2:16" x14ac:dyDescent="0.25">
      <c r="B38" s="14" t="s">
        <v>48</v>
      </c>
      <c r="C38" s="15">
        <v>25</v>
      </c>
      <c r="D38" s="15">
        <v>18</v>
      </c>
      <c r="E38" s="15">
        <v>8</v>
      </c>
      <c r="F38" s="15">
        <v>0</v>
      </c>
      <c r="G38" s="15">
        <f t="shared" si="1"/>
        <v>10</v>
      </c>
      <c r="H38" s="15">
        <v>495</v>
      </c>
      <c r="I38" s="15">
        <v>156</v>
      </c>
      <c r="J38" s="15">
        <v>19.8</v>
      </c>
      <c r="K38" s="15">
        <v>19.5</v>
      </c>
      <c r="L38" s="16">
        <v>3500</v>
      </c>
      <c r="M38" s="16">
        <v>3500</v>
      </c>
      <c r="N38" s="15">
        <v>546</v>
      </c>
    </row>
    <row r="39" spans="2:16" x14ac:dyDescent="0.25">
      <c r="B39" s="17" t="s">
        <v>49</v>
      </c>
      <c r="C39" s="18">
        <v>272</v>
      </c>
      <c r="D39" s="18">
        <v>230.75</v>
      </c>
      <c r="E39" s="18">
        <v>225.75</v>
      </c>
      <c r="F39" s="18">
        <v>2</v>
      </c>
      <c r="G39" s="15">
        <f t="shared" si="1"/>
        <v>3</v>
      </c>
      <c r="H39" s="19">
        <v>8814.5</v>
      </c>
      <c r="I39" s="19">
        <v>7410</v>
      </c>
      <c r="J39" s="18">
        <v>32.405999999999999</v>
      </c>
      <c r="K39" s="18">
        <v>32.823999999999998</v>
      </c>
      <c r="L39" s="19">
        <v>3231.12</v>
      </c>
      <c r="M39" s="19">
        <v>3633.28</v>
      </c>
      <c r="N39" s="19">
        <v>26922.6</v>
      </c>
    </row>
    <row r="40" spans="2:16" x14ac:dyDescent="0.25">
      <c r="B40" s="14" t="s">
        <v>50</v>
      </c>
      <c r="C40" s="15">
        <v>5</v>
      </c>
      <c r="D40" s="15">
        <v>2</v>
      </c>
      <c r="E40" s="15">
        <v>2</v>
      </c>
      <c r="F40" s="15">
        <v>0</v>
      </c>
      <c r="G40" s="15">
        <f t="shared" si="1"/>
        <v>0</v>
      </c>
      <c r="H40" s="15">
        <v>22.5</v>
      </c>
      <c r="I40" s="15">
        <v>9</v>
      </c>
      <c r="J40" s="15">
        <v>4.5</v>
      </c>
      <c r="K40" s="15">
        <v>4.5</v>
      </c>
      <c r="L40" s="15">
        <v>0</v>
      </c>
      <c r="M40" s="16">
        <v>12750</v>
      </c>
      <c r="N40" s="15">
        <v>114.75</v>
      </c>
    </row>
    <row r="41" spans="2:16" x14ac:dyDescent="0.25">
      <c r="B41" s="17" t="s">
        <v>51</v>
      </c>
      <c r="C41" s="18">
        <v>551</v>
      </c>
      <c r="D41" s="18">
        <v>384.5</v>
      </c>
      <c r="E41" s="18">
        <v>384.5</v>
      </c>
      <c r="F41" s="18">
        <v>0</v>
      </c>
      <c r="G41" s="15">
        <f t="shared" si="1"/>
        <v>0</v>
      </c>
      <c r="H41" s="19">
        <v>23280.5</v>
      </c>
      <c r="I41" s="19">
        <v>15774</v>
      </c>
      <c r="J41" s="18">
        <v>42.250999999999998</v>
      </c>
      <c r="K41" s="18">
        <v>41.024999999999999</v>
      </c>
      <c r="L41" s="18">
        <v>353.16</v>
      </c>
      <c r="M41" s="18">
        <v>497.55</v>
      </c>
      <c r="N41" s="19">
        <v>7848.41</v>
      </c>
      <c r="O41" s="22"/>
      <c r="P41" s="22"/>
    </row>
    <row r="42" spans="2:16" x14ac:dyDescent="0.25">
      <c r="B42" s="14" t="s">
        <v>52</v>
      </c>
      <c r="C42" s="16">
        <v>14374</v>
      </c>
      <c r="D42" s="16">
        <v>13938</v>
      </c>
      <c r="E42" s="16">
        <v>11387</v>
      </c>
      <c r="F42" s="15">
        <v>558</v>
      </c>
      <c r="G42" s="15">
        <f t="shared" si="1"/>
        <v>1993</v>
      </c>
      <c r="H42" s="16">
        <v>51921.2</v>
      </c>
      <c r="I42" s="16">
        <v>42388.66</v>
      </c>
      <c r="J42" s="15">
        <v>3.6120000000000001</v>
      </c>
      <c r="K42" s="15">
        <v>3.7229999999999999</v>
      </c>
      <c r="L42" s="16">
        <v>3716.66</v>
      </c>
      <c r="M42" s="16">
        <v>3736.97</v>
      </c>
      <c r="N42" s="16">
        <v>158405.25</v>
      </c>
    </row>
    <row r="43" spans="2:16" x14ac:dyDescent="0.25">
      <c r="B43" s="17" t="s">
        <v>53</v>
      </c>
      <c r="C43" s="18">
        <v>5</v>
      </c>
      <c r="D43" s="18">
        <v>2.5</v>
      </c>
      <c r="E43" s="18">
        <v>2.5</v>
      </c>
      <c r="F43" s="18">
        <v>0</v>
      </c>
      <c r="G43" s="15">
        <f t="shared" si="1"/>
        <v>0</v>
      </c>
      <c r="H43" s="18">
        <v>17.5</v>
      </c>
      <c r="I43" s="18">
        <v>9.3800000000000008</v>
      </c>
      <c r="J43" s="18">
        <v>3.5</v>
      </c>
      <c r="K43" s="18">
        <v>3.7519999999999998</v>
      </c>
      <c r="L43" s="19">
        <v>13000</v>
      </c>
      <c r="M43" s="19">
        <v>12626.87</v>
      </c>
      <c r="N43" s="18">
        <v>118.44</v>
      </c>
      <c r="O43" s="22"/>
    </row>
    <row r="44" spans="2:16" x14ac:dyDescent="0.25">
      <c r="B44" s="14" t="s">
        <v>54</v>
      </c>
      <c r="C44" s="15">
        <v>11</v>
      </c>
      <c r="D44" s="15">
        <v>22</v>
      </c>
      <c r="E44" s="15">
        <v>22</v>
      </c>
      <c r="F44" s="15">
        <v>0</v>
      </c>
      <c r="G44" s="15">
        <f t="shared" si="1"/>
        <v>0</v>
      </c>
      <c r="H44" s="15">
        <v>352</v>
      </c>
      <c r="I44" s="15">
        <v>660</v>
      </c>
      <c r="J44" s="15">
        <v>32</v>
      </c>
      <c r="K44" s="15">
        <v>30</v>
      </c>
      <c r="L44" s="15">
        <v>0</v>
      </c>
      <c r="M44" s="16">
        <v>5600</v>
      </c>
      <c r="N44" s="16">
        <v>3696</v>
      </c>
    </row>
    <row r="45" spans="2:16" x14ac:dyDescent="0.25">
      <c r="B45" s="17" t="s">
        <v>55</v>
      </c>
      <c r="C45" s="18">
        <v>6</v>
      </c>
      <c r="D45" s="18">
        <v>4</v>
      </c>
      <c r="E45" s="18">
        <v>4</v>
      </c>
      <c r="F45" s="18">
        <v>0</v>
      </c>
      <c r="G45" s="15">
        <f t="shared" si="1"/>
        <v>0</v>
      </c>
      <c r="H45" s="18">
        <v>60</v>
      </c>
      <c r="I45" s="18">
        <v>32</v>
      </c>
      <c r="J45" s="18">
        <v>10</v>
      </c>
      <c r="K45" s="18">
        <v>8</v>
      </c>
      <c r="L45" s="19">
        <v>8900</v>
      </c>
      <c r="M45" s="19">
        <v>8900</v>
      </c>
      <c r="N45" s="18">
        <v>284.8</v>
      </c>
      <c r="O45" s="22"/>
      <c r="P45" s="22"/>
    </row>
    <row r="46" spans="2:16" x14ac:dyDescent="0.25">
      <c r="B46" s="14" t="s">
        <v>56</v>
      </c>
      <c r="C46" s="15">
        <v>121</v>
      </c>
      <c r="D46" s="15">
        <v>164</v>
      </c>
      <c r="E46" s="15">
        <v>160</v>
      </c>
      <c r="F46" s="15">
        <v>0</v>
      </c>
      <c r="G46" s="15">
        <f t="shared" si="1"/>
        <v>4</v>
      </c>
      <c r="H46" s="16">
        <v>8332</v>
      </c>
      <c r="I46" s="16">
        <v>14738</v>
      </c>
      <c r="J46" s="15">
        <v>68.86</v>
      </c>
      <c r="K46" s="15">
        <v>92.113</v>
      </c>
      <c r="L46" s="16">
        <v>6166.17</v>
      </c>
      <c r="M46" s="16">
        <v>6818.06</v>
      </c>
      <c r="N46" s="16">
        <v>100484.61</v>
      </c>
    </row>
    <row r="47" spans="2:16" x14ac:dyDescent="0.25">
      <c r="B47" s="17" t="s">
        <v>57</v>
      </c>
      <c r="C47" s="18">
        <v>7</v>
      </c>
      <c r="D47" s="18">
        <v>2</v>
      </c>
      <c r="E47" s="18">
        <v>2</v>
      </c>
      <c r="F47" s="18">
        <v>0</v>
      </c>
      <c r="G47" s="15">
        <f t="shared" si="1"/>
        <v>0</v>
      </c>
      <c r="H47" s="18">
        <v>52.5</v>
      </c>
      <c r="I47" s="18">
        <v>15.6</v>
      </c>
      <c r="J47" s="18">
        <v>7.5</v>
      </c>
      <c r="K47" s="18">
        <v>7.8</v>
      </c>
      <c r="L47" s="19">
        <v>8000</v>
      </c>
      <c r="M47" s="19">
        <v>8157.31</v>
      </c>
      <c r="N47" s="18">
        <v>127.25</v>
      </c>
      <c r="O47" s="22"/>
    </row>
    <row r="48" spans="2:16" x14ac:dyDescent="0.25">
      <c r="B48" s="14" t="s">
        <v>58</v>
      </c>
      <c r="C48" s="15">
        <v>13</v>
      </c>
      <c r="D48" s="15">
        <v>10.5</v>
      </c>
      <c r="E48" s="15">
        <v>10.5</v>
      </c>
      <c r="F48" s="15">
        <v>0</v>
      </c>
      <c r="G48" s="15">
        <f t="shared" si="1"/>
        <v>0</v>
      </c>
      <c r="H48" s="15">
        <v>113.5</v>
      </c>
      <c r="I48" s="15">
        <v>81.95</v>
      </c>
      <c r="J48" s="15">
        <v>8.7309999999999999</v>
      </c>
      <c r="K48" s="15">
        <v>7.8049999999999997</v>
      </c>
      <c r="L48" s="16">
        <v>6500</v>
      </c>
      <c r="M48" s="16">
        <v>6209.64</v>
      </c>
      <c r="N48" s="15">
        <v>508.88</v>
      </c>
    </row>
    <row r="49" spans="2:16" x14ac:dyDescent="0.25">
      <c r="B49" s="17" t="s">
        <v>59</v>
      </c>
      <c r="C49" s="18">
        <v>102</v>
      </c>
      <c r="D49" s="18">
        <v>155</v>
      </c>
      <c r="E49" s="18">
        <v>155</v>
      </c>
      <c r="F49" s="18">
        <v>0</v>
      </c>
      <c r="G49" s="15">
        <f t="shared" si="1"/>
        <v>0</v>
      </c>
      <c r="H49" s="19">
        <v>3676</v>
      </c>
      <c r="I49" s="19">
        <v>5314.8</v>
      </c>
      <c r="J49" s="18">
        <v>36.039000000000001</v>
      </c>
      <c r="K49" s="18">
        <v>34.289000000000001</v>
      </c>
      <c r="L49" s="19">
        <v>5950</v>
      </c>
      <c r="M49" s="19">
        <v>5810.51</v>
      </c>
      <c r="N49" s="19">
        <v>30881.72</v>
      </c>
      <c r="O49" s="22"/>
      <c r="P49" s="22"/>
    </row>
    <row r="50" spans="2:16" x14ac:dyDescent="0.25">
      <c r="B50" s="14" t="s">
        <v>60</v>
      </c>
      <c r="C50" s="15">
        <v>352</v>
      </c>
      <c r="D50" s="15">
        <v>176</v>
      </c>
      <c r="E50" s="15">
        <v>154</v>
      </c>
      <c r="F50" s="15">
        <v>0</v>
      </c>
      <c r="G50" s="15">
        <f t="shared" si="1"/>
        <v>22</v>
      </c>
      <c r="H50" s="16">
        <v>10761.5</v>
      </c>
      <c r="I50" s="16">
        <v>4586.5</v>
      </c>
      <c r="J50" s="15">
        <v>30.571999999999999</v>
      </c>
      <c r="K50" s="15">
        <v>29.782</v>
      </c>
      <c r="L50" s="15">
        <v>406.58</v>
      </c>
      <c r="M50" s="15">
        <v>456.81</v>
      </c>
      <c r="N50" s="16">
        <v>2095.17</v>
      </c>
    </row>
    <row r="51" spans="2:16" x14ac:dyDescent="0.25">
      <c r="B51" s="17" t="s">
        <v>61</v>
      </c>
      <c r="C51" s="18">
        <v>647</v>
      </c>
      <c r="D51" s="18">
        <v>103</v>
      </c>
      <c r="E51" s="18">
        <v>64</v>
      </c>
      <c r="F51" s="18">
        <v>0</v>
      </c>
      <c r="G51" s="15">
        <f t="shared" si="1"/>
        <v>39</v>
      </c>
      <c r="H51" s="19">
        <v>2237.6</v>
      </c>
      <c r="I51" s="18">
        <v>128.80000000000001</v>
      </c>
      <c r="J51" s="18">
        <v>3.4580000000000002</v>
      </c>
      <c r="K51" s="18">
        <v>2.0129999999999999</v>
      </c>
      <c r="L51" s="19">
        <v>3801.24</v>
      </c>
      <c r="M51" s="19">
        <v>3801.24</v>
      </c>
      <c r="N51" s="18">
        <v>489.6</v>
      </c>
    </row>
    <row r="52" spans="2:16" x14ac:dyDescent="0.25">
      <c r="B52" s="14" t="s">
        <v>62</v>
      </c>
      <c r="C52" s="16">
        <v>9600</v>
      </c>
      <c r="D52" s="15">
        <v>504</v>
      </c>
      <c r="E52" s="15">
        <v>0</v>
      </c>
      <c r="F52" s="15">
        <v>0</v>
      </c>
      <c r="G52" s="15">
        <f t="shared" si="1"/>
        <v>504</v>
      </c>
      <c r="H52" s="16">
        <v>20160</v>
      </c>
      <c r="I52" s="15">
        <v>0</v>
      </c>
      <c r="J52" s="15">
        <v>2.1</v>
      </c>
      <c r="K52" s="15">
        <v>0</v>
      </c>
      <c r="L52" s="15">
        <v>0</v>
      </c>
      <c r="M52" s="15">
        <v>0</v>
      </c>
      <c r="N52" s="15">
        <v>0</v>
      </c>
    </row>
    <row r="53" spans="2:16" x14ac:dyDescent="0.25">
      <c r="B53" s="17" t="s">
        <v>63</v>
      </c>
      <c r="C53" s="19">
        <v>2171.75</v>
      </c>
      <c r="D53" s="19">
        <v>1851.45</v>
      </c>
      <c r="E53" s="19">
        <v>1735.6</v>
      </c>
      <c r="F53" s="18">
        <v>0</v>
      </c>
      <c r="G53" s="15">
        <f t="shared" si="1"/>
        <v>115.85000000000014</v>
      </c>
      <c r="H53" s="19">
        <v>187925.7</v>
      </c>
      <c r="I53" s="19">
        <v>187507.5</v>
      </c>
      <c r="J53" s="18">
        <v>86.531999999999996</v>
      </c>
      <c r="K53" s="18">
        <v>108.036</v>
      </c>
      <c r="L53" s="19">
        <v>6288.58</v>
      </c>
      <c r="M53" s="19">
        <v>6928.88</v>
      </c>
      <c r="N53" s="19">
        <v>1299216.97</v>
      </c>
    </row>
    <row r="54" spans="2:16" x14ac:dyDescent="0.25">
      <c r="B54" s="14" t="s">
        <v>64</v>
      </c>
      <c r="C54" s="15">
        <v>242</v>
      </c>
      <c r="D54" s="15">
        <v>234</v>
      </c>
      <c r="E54" s="15">
        <v>234</v>
      </c>
      <c r="F54" s="15">
        <v>0</v>
      </c>
      <c r="G54" s="15">
        <f t="shared" si="1"/>
        <v>0</v>
      </c>
      <c r="H54" s="16">
        <v>5224.6000000000004</v>
      </c>
      <c r="I54" s="16">
        <v>5394.4</v>
      </c>
      <c r="J54" s="15">
        <v>21.588999999999999</v>
      </c>
      <c r="K54" s="15">
        <v>23.053000000000001</v>
      </c>
      <c r="L54" s="16">
        <v>2000</v>
      </c>
      <c r="M54" s="16">
        <v>5569.79</v>
      </c>
      <c r="N54" s="16">
        <v>30045.66</v>
      </c>
    </row>
    <row r="55" spans="2:16" x14ac:dyDescent="0.25">
      <c r="B55" s="17" t="s">
        <v>65</v>
      </c>
      <c r="C55" s="18">
        <v>70</v>
      </c>
      <c r="D55" s="18">
        <v>38</v>
      </c>
      <c r="E55" s="18">
        <v>38</v>
      </c>
      <c r="F55" s="18">
        <v>0</v>
      </c>
      <c r="G55" s="15">
        <f t="shared" si="1"/>
        <v>0</v>
      </c>
      <c r="H55" s="18">
        <v>140</v>
      </c>
      <c r="I55" s="18">
        <v>81.7</v>
      </c>
      <c r="J55" s="18">
        <v>2</v>
      </c>
      <c r="K55" s="18">
        <v>2.15</v>
      </c>
      <c r="L55" s="18">
        <v>0</v>
      </c>
      <c r="M55" s="18">
        <v>803</v>
      </c>
      <c r="N55" s="18">
        <v>65.61</v>
      </c>
      <c r="O55" s="22"/>
    </row>
    <row r="56" spans="2:16" x14ac:dyDescent="0.25">
      <c r="B56" s="14" t="s">
        <v>66</v>
      </c>
      <c r="C56" s="21"/>
      <c r="D56" s="15">
        <v>55</v>
      </c>
      <c r="E56" s="15">
        <v>55</v>
      </c>
      <c r="F56" s="15">
        <v>0</v>
      </c>
      <c r="G56" s="15">
        <f t="shared" si="1"/>
        <v>0</v>
      </c>
      <c r="H56" s="21"/>
      <c r="I56" s="15">
        <v>159.5</v>
      </c>
      <c r="J56" s="21"/>
      <c r="K56" s="15">
        <v>2.9</v>
      </c>
      <c r="L56" s="15">
        <v>0</v>
      </c>
      <c r="M56" s="16">
        <v>4250</v>
      </c>
      <c r="N56" s="15">
        <v>677.88</v>
      </c>
    </row>
    <row r="57" spans="2:16" x14ac:dyDescent="0.25">
      <c r="B57" s="17" t="s">
        <v>67</v>
      </c>
      <c r="C57" s="18">
        <v>5</v>
      </c>
      <c r="D57" s="18"/>
      <c r="E57" s="18"/>
      <c r="F57" s="18"/>
      <c r="G57" s="15">
        <f t="shared" si="1"/>
        <v>0</v>
      </c>
      <c r="H57" s="18">
        <v>6</v>
      </c>
      <c r="I57" s="18"/>
      <c r="J57" s="18">
        <v>1.2</v>
      </c>
      <c r="K57" s="18"/>
      <c r="L57" s="18"/>
      <c r="M57" s="19"/>
      <c r="N57" s="18"/>
      <c r="O57" s="22"/>
      <c r="P57" s="22"/>
    </row>
    <row r="58" spans="2:16" x14ac:dyDescent="0.25">
      <c r="B58" s="14" t="s">
        <v>68</v>
      </c>
      <c r="C58" s="15">
        <v>29</v>
      </c>
      <c r="D58" s="15">
        <v>29.5</v>
      </c>
      <c r="E58" s="15">
        <v>24.5</v>
      </c>
      <c r="F58" s="15">
        <v>5</v>
      </c>
      <c r="G58" s="15">
        <f t="shared" si="1"/>
        <v>0</v>
      </c>
      <c r="H58" s="15">
        <v>337</v>
      </c>
      <c r="I58" s="15">
        <v>331.5</v>
      </c>
      <c r="J58" s="15">
        <v>11.621</v>
      </c>
      <c r="K58" s="15">
        <v>13.531000000000001</v>
      </c>
      <c r="L58" s="15">
        <v>0</v>
      </c>
      <c r="M58" s="16">
        <v>3204.83</v>
      </c>
      <c r="N58" s="16">
        <v>1062.4000000000001</v>
      </c>
    </row>
    <row r="59" spans="2:16" x14ac:dyDescent="0.25">
      <c r="B59" s="17" t="s">
        <v>69</v>
      </c>
      <c r="C59" s="18">
        <v>47.5</v>
      </c>
      <c r="D59" s="18">
        <v>51</v>
      </c>
      <c r="E59" s="18">
        <v>51</v>
      </c>
      <c r="F59" s="18">
        <v>0</v>
      </c>
      <c r="G59" s="15">
        <f t="shared" si="1"/>
        <v>0</v>
      </c>
      <c r="H59" s="18">
        <v>466</v>
      </c>
      <c r="I59" s="18">
        <v>552</v>
      </c>
      <c r="J59" s="18">
        <v>9.8109999999999999</v>
      </c>
      <c r="K59" s="18">
        <v>10.824</v>
      </c>
      <c r="L59" s="19">
        <v>9032.61</v>
      </c>
      <c r="M59" s="19">
        <v>9032.61</v>
      </c>
      <c r="N59" s="19">
        <v>4986</v>
      </c>
      <c r="O59" s="22"/>
    </row>
    <row r="60" spans="2:16" x14ac:dyDescent="0.25">
      <c r="B60" s="23" t="s">
        <v>70</v>
      </c>
      <c r="C60" s="24">
        <v>61460.75</v>
      </c>
      <c r="D60" s="24">
        <v>49464.01</v>
      </c>
      <c r="E60" s="24">
        <v>42622.1</v>
      </c>
      <c r="F60" s="24">
        <v>3537.5</v>
      </c>
      <c r="G60" s="24">
        <f>SUM(G12:G59)</f>
        <v>3304.41</v>
      </c>
      <c r="H60" s="24">
        <v>601600.84</v>
      </c>
      <c r="I60" s="24">
        <v>485583.21</v>
      </c>
      <c r="J60" s="25">
        <v>0</v>
      </c>
      <c r="K60" s="25">
        <v>0</v>
      </c>
      <c r="L60" s="25">
        <v>0</v>
      </c>
      <c r="M60" s="25">
        <v>0</v>
      </c>
      <c r="N60" s="24">
        <v>5245534.18</v>
      </c>
    </row>
    <row r="61" spans="2:16" x14ac:dyDescent="0.25">
      <c r="B61" s="26"/>
      <c r="C61" s="27"/>
      <c r="D61" s="27"/>
      <c r="E61" s="27"/>
      <c r="F61" s="27"/>
      <c r="G61" s="27"/>
      <c r="H61" s="27"/>
      <c r="I61" s="27"/>
      <c r="J61" s="28"/>
      <c r="K61" s="28"/>
      <c r="L61" s="28"/>
      <c r="M61" s="28"/>
      <c r="N61" s="27"/>
    </row>
    <row r="62" spans="2:16" ht="15.75" thickBot="1" x14ac:dyDescent="0.3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2:16" ht="15" customHeight="1" x14ac:dyDescent="0.25">
      <c r="B63" s="142" t="s">
        <v>71</v>
      </c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4"/>
    </row>
    <row r="64" spans="2:16" ht="15" customHeight="1" x14ac:dyDescent="0.25">
      <c r="B64" s="30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1"/>
    </row>
    <row r="65" spans="2:16" ht="45" x14ac:dyDescent="0.25">
      <c r="B65" s="32" t="s">
        <v>21</v>
      </c>
      <c r="C65" s="7" t="s">
        <v>223</v>
      </c>
      <c r="D65" s="7" t="s">
        <v>224</v>
      </c>
      <c r="E65" s="7" t="s">
        <v>8</v>
      </c>
      <c r="F65" s="7" t="s">
        <v>10</v>
      </c>
      <c r="G65" s="7" t="s">
        <v>11</v>
      </c>
      <c r="H65" s="7" t="s">
        <v>12</v>
      </c>
      <c r="I65" s="7" t="s">
        <v>13</v>
      </c>
      <c r="J65" s="7" t="s">
        <v>14</v>
      </c>
      <c r="K65" s="7" t="s">
        <v>15</v>
      </c>
      <c r="L65" s="7" t="s">
        <v>16</v>
      </c>
      <c r="M65" s="7" t="s">
        <v>17</v>
      </c>
      <c r="N65" s="7" t="s">
        <v>18</v>
      </c>
    </row>
    <row r="66" spans="2:16" x14ac:dyDescent="0.25">
      <c r="B66" s="14" t="s">
        <v>24</v>
      </c>
      <c r="C66" s="21"/>
      <c r="D66" s="15">
        <v>14</v>
      </c>
      <c r="E66" s="15">
        <v>0</v>
      </c>
      <c r="F66" s="15">
        <v>0</v>
      </c>
      <c r="G66" s="15">
        <f>D66-E66-F66</f>
        <v>14</v>
      </c>
      <c r="H66" s="21"/>
      <c r="I66" s="15">
        <v>0</v>
      </c>
      <c r="J66" s="21"/>
      <c r="K66" s="15">
        <v>0</v>
      </c>
      <c r="L66" s="15">
        <v>0</v>
      </c>
      <c r="M66" s="15">
        <v>0</v>
      </c>
      <c r="N66" s="15">
        <v>0</v>
      </c>
    </row>
    <row r="67" spans="2:16" x14ac:dyDescent="0.25">
      <c r="B67" s="17" t="s">
        <v>26</v>
      </c>
      <c r="C67" s="19">
        <v>17855</v>
      </c>
      <c r="D67" s="19">
        <v>4340</v>
      </c>
      <c r="E67" s="19">
        <v>2343</v>
      </c>
      <c r="F67" s="18">
        <v>814</v>
      </c>
      <c r="G67" s="15">
        <f t="shared" ref="G67:G83" si="2">D67-E67-F67</f>
        <v>1183</v>
      </c>
      <c r="H67" s="19">
        <v>170088.5</v>
      </c>
      <c r="I67" s="19">
        <v>27862.9</v>
      </c>
      <c r="J67" s="18">
        <v>9.5259999999999998</v>
      </c>
      <c r="K67" s="18">
        <v>11.891999999999999</v>
      </c>
      <c r="L67" s="18">
        <v>474.59</v>
      </c>
      <c r="M67" s="18">
        <v>459.22</v>
      </c>
      <c r="N67" s="19">
        <v>12795.18</v>
      </c>
    </row>
    <row r="68" spans="2:16" x14ac:dyDescent="0.25">
      <c r="B68" s="14" t="s">
        <v>72</v>
      </c>
      <c r="C68" s="16">
        <v>1300</v>
      </c>
      <c r="D68" s="16">
        <v>3700</v>
      </c>
      <c r="E68" s="16">
        <v>1500</v>
      </c>
      <c r="F68" s="16">
        <v>1150</v>
      </c>
      <c r="G68" s="15">
        <f t="shared" si="2"/>
        <v>1050</v>
      </c>
      <c r="H68" s="15">
        <v>650</v>
      </c>
      <c r="I68" s="16">
        <v>1275</v>
      </c>
      <c r="J68" s="15">
        <v>0.5</v>
      </c>
      <c r="K68" s="15">
        <v>0.85</v>
      </c>
      <c r="L68" s="16">
        <v>3750</v>
      </c>
      <c r="M68" s="16">
        <v>3750</v>
      </c>
      <c r="N68" s="16">
        <v>4781.25</v>
      </c>
    </row>
    <row r="69" spans="2:16" x14ac:dyDescent="0.25">
      <c r="B69" s="17" t="s">
        <v>29</v>
      </c>
      <c r="C69" s="19">
        <v>3418</v>
      </c>
      <c r="D69" s="19">
        <v>3433</v>
      </c>
      <c r="E69" s="19">
        <v>3433</v>
      </c>
      <c r="F69" s="18">
        <v>0</v>
      </c>
      <c r="G69" s="15">
        <f t="shared" si="2"/>
        <v>0</v>
      </c>
      <c r="H69" s="19">
        <v>3508.5</v>
      </c>
      <c r="I69" s="19">
        <v>2680.6</v>
      </c>
      <c r="J69" s="18">
        <v>1.026</v>
      </c>
      <c r="K69" s="18">
        <v>0.78100000000000003</v>
      </c>
      <c r="L69" s="19">
        <v>10214.950000000001</v>
      </c>
      <c r="M69" s="19">
        <v>10671.73</v>
      </c>
      <c r="N69" s="19">
        <v>28606.65</v>
      </c>
      <c r="O69" s="22"/>
    </row>
    <row r="70" spans="2:16" x14ac:dyDescent="0.25">
      <c r="B70" s="14" t="s">
        <v>73</v>
      </c>
      <c r="C70" s="21"/>
      <c r="D70" s="15">
        <v>2</v>
      </c>
      <c r="E70" s="15">
        <v>2</v>
      </c>
      <c r="F70" s="15">
        <v>0</v>
      </c>
      <c r="G70" s="15">
        <f t="shared" si="2"/>
        <v>0</v>
      </c>
      <c r="H70" s="21"/>
      <c r="I70" s="15">
        <v>0.84</v>
      </c>
      <c r="J70" s="21"/>
      <c r="K70" s="15">
        <v>0.42</v>
      </c>
      <c r="L70" s="16">
        <v>40000</v>
      </c>
      <c r="M70" s="16">
        <v>40000</v>
      </c>
      <c r="N70" s="15">
        <v>33.6</v>
      </c>
    </row>
    <row r="71" spans="2:16" x14ac:dyDescent="0.25">
      <c r="B71" s="17" t="s">
        <v>74</v>
      </c>
      <c r="C71" s="18">
        <v>598</v>
      </c>
      <c r="D71" s="18">
        <v>167</v>
      </c>
      <c r="E71" s="18">
        <v>0</v>
      </c>
      <c r="F71" s="18">
        <v>95</v>
      </c>
      <c r="G71" s="15">
        <f t="shared" si="2"/>
        <v>72</v>
      </c>
      <c r="H71" s="18">
        <v>269.3</v>
      </c>
      <c r="I71" s="18">
        <v>0</v>
      </c>
      <c r="J71" s="18">
        <v>0.45</v>
      </c>
      <c r="K71" s="18">
        <v>0</v>
      </c>
      <c r="L71" s="18">
        <v>0</v>
      </c>
      <c r="M71" s="18">
        <v>0</v>
      </c>
      <c r="N71" s="18">
        <v>0</v>
      </c>
      <c r="O71" s="22"/>
      <c r="P71" s="22"/>
    </row>
    <row r="72" spans="2:16" x14ac:dyDescent="0.25">
      <c r="B72" s="14" t="s">
        <v>75</v>
      </c>
      <c r="C72" s="21"/>
      <c r="D72" s="15">
        <v>100</v>
      </c>
      <c r="E72" s="15">
        <v>51</v>
      </c>
      <c r="F72" s="15">
        <v>33</v>
      </c>
      <c r="G72" s="15">
        <f t="shared" si="2"/>
        <v>16</v>
      </c>
      <c r="H72" s="21"/>
      <c r="I72" s="15">
        <v>473.79</v>
      </c>
      <c r="J72" s="21"/>
      <c r="K72" s="15">
        <v>9.2899999999999991</v>
      </c>
      <c r="L72" s="15">
        <v>495</v>
      </c>
      <c r="M72" s="15">
        <v>495</v>
      </c>
      <c r="N72" s="15">
        <v>234.53</v>
      </c>
    </row>
    <row r="73" spans="2:16" x14ac:dyDescent="0.25">
      <c r="B73" s="17" t="s">
        <v>32</v>
      </c>
      <c r="C73" s="19">
        <v>8000</v>
      </c>
      <c r="D73" s="19">
        <v>7757</v>
      </c>
      <c r="E73" s="19">
        <v>2000</v>
      </c>
      <c r="F73" s="19">
        <v>2715</v>
      </c>
      <c r="G73" s="15">
        <f t="shared" si="2"/>
        <v>3042</v>
      </c>
      <c r="H73" s="19">
        <v>6400</v>
      </c>
      <c r="I73" s="19">
        <v>1000</v>
      </c>
      <c r="J73" s="18">
        <v>0.8</v>
      </c>
      <c r="K73" s="18">
        <v>0.5</v>
      </c>
      <c r="L73" s="19">
        <v>3600</v>
      </c>
      <c r="M73" s="19">
        <v>3600</v>
      </c>
      <c r="N73" s="19">
        <v>3600</v>
      </c>
    </row>
    <row r="74" spans="2:16" x14ac:dyDescent="0.25">
      <c r="B74" s="14" t="s">
        <v>47</v>
      </c>
      <c r="C74" s="16">
        <v>111981</v>
      </c>
      <c r="D74" s="16">
        <v>113748</v>
      </c>
      <c r="E74" s="16">
        <v>65886</v>
      </c>
      <c r="F74" s="16">
        <v>41705.5</v>
      </c>
      <c r="G74" s="15">
        <f t="shared" si="2"/>
        <v>6156.5</v>
      </c>
      <c r="H74" s="16">
        <v>68432.820000000007</v>
      </c>
      <c r="I74" s="16">
        <v>21089.14</v>
      </c>
      <c r="J74" s="15">
        <v>0.61099999999999999</v>
      </c>
      <c r="K74" s="15">
        <v>0.32</v>
      </c>
      <c r="L74" s="16">
        <v>7036.9</v>
      </c>
      <c r="M74" s="16">
        <v>7197.3</v>
      </c>
      <c r="N74" s="16">
        <v>151784.9</v>
      </c>
    </row>
    <row r="75" spans="2:16" x14ac:dyDescent="0.25">
      <c r="B75" s="17" t="s">
        <v>76</v>
      </c>
      <c r="C75" s="33"/>
      <c r="D75" s="18">
        <v>205</v>
      </c>
      <c r="E75" s="18">
        <v>0</v>
      </c>
      <c r="F75" s="18">
        <v>0</v>
      </c>
      <c r="G75" s="15">
        <f t="shared" si="2"/>
        <v>205</v>
      </c>
      <c r="H75" s="33"/>
      <c r="I75" s="18">
        <v>0</v>
      </c>
      <c r="J75" s="33"/>
      <c r="K75" s="18">
        <v>0</v>
      </c>
      <c r="L75" s="18">
        <v>0</v>
      </c>
      <c r="M75" s="18">
        <v>0</v>
      </c>
      <c r="N75" s="18">
        <v>0</v>
      </c>
    </row>
    <row r="76" spans="2:16" x14ac:dyDescent="0.25">
      <c r="B76" s="14" t="s">
        <v>51</v>
      </c>
      <c r="C76" s="16">
        <v>2049</v>
      </c>
      <c r="D76" s="16">
        <v>4153</v>
      </c>
      <c r="E76" s="16">
        <v>1030.5</v>
      </c>
      <c r="F76" s="15">
        <v>524.5</v>
      </c>
      <c r="G76" s="15">
        <f t="shared" si="2"/>
        <v>2598</v>
      </c>
      <c r="H76" s="16">
        <v>28296.95</v>
      </c>
      <c r="I76" s="16">
        <v>17656.189999999999</v>
      </c>
      <c r="J76" s="15">
        <v>13.81</v>
      </c>
      <c r="K76" s="15">
        <v>17.134</v>
      </c>
      <c r="L76" s="15">
        <v>485.6</v>
      </c>
      <c r="M76" s="15">
        <v>485.6</v>
      </c>
      <c r="N76" s="16">
        <v>8573.83</v>
      </c>
    </row>
    <row r="77" spans="2:16" x14ac:dyDescent="0.25">
      <c r="B77" s="17" t="s">
        <v>52</v>
      </c>
      <c r="C77" s="19">
        <v>224887.83</v>
      </c>
      <c r="D77" s="19">
        <v>206239.83</v>
      </c>
      <c r="E77" s="19">
        <v>100893.5</v>
      </c>
      <c r="F77" s="19">
        <v>52543</v>
      </c>
      <c r="G77" s="15">
        <f t="shared" si="2"/>
        <v>52803.329999999987</v>
      </c>
      <c r="H77" s="19">
        <v>173714.83</v>
      </c>
      <c r="I77" s="19">
        <v>62712.85</v>
      </c>
      <c r="J77" s="18">
        <v>0.77200000000000002</v>
      </c>
      <c r="K77" s="18">
        <v>0.622</v>
      </c>
      <c r="L77" s="19">
        <v>3775.15</v>
      </c>
      <c r="M77" s="19">
        <v>3773.78</v>
      </c>
      <c r="N77" s="19">
        <v>236664.71</v>
      </c>
    </row>
    <row r="78" spans="2:16" x14ac:dyDescent="0.25">
      <c r="B78" s="14" t="s">
        <v>77</v>
      </c>
      <c r="C78" s="15">
        <v>140</v>
      </c>
      <c r="D78" s="15">
        <v>43</v>
      </c>
      <c r="E78" s="15">
        <v>21</v>
      </c>
      <c r="F78" s="15">
        <v>9</v>
      </c>
      <c r="G78" s="15">
        <f t="shared" si="2"/>
        <v>13</v>
      </c>
      <c r="H78" s="16">
        <v>2700</v>
      </c>
      <c r="I78" s="15">
        <v>505.2</v>
      </c>
      <c r="J78" s="15">
        <v>19.286000000000001</v>
      </c>
      <c r="K78" s="15">
        <v>24.056999999999999</v>
      </c>
      <c r="L78" s="15">
        <v>497.52</v>
      </c>
      <c r="M78" s="15">
        <v>497.52</v>
      </c>
      <c r="N78" s="15">
        <v>251.35</v>
      </c>
    </row>
    <row r="79" spans="2:16" x14ac:dyDescent="0.25">
      <c r="B79" s="17" t="s">
        <v>60</v>
      </c>
      <c r="C79" s="19">
        <v>1965</v>
      </c>
      <c r="D79" s="18">
        <v>376</v>
      </c>
      <c r="E79" s="18">
        <v>263</v>
      </c>
      <c r="F79" s="18">
        <v>69.5</v>
      </c>
      <c r="G79" s="15">
        <f t="shared" si="2"/>
        <v>43.5</v>
      </c>
      <c r="H79" s="19">
        <v>38727</v>
      </c>
      <c r="I79" s="19">
        <v>4195.3100000000004</v>
      </c>
      <c r="J79" s="18">
        <v>19.707999999999998</v>
      </c>
      <c r="K79" s="18">
        <v>15.952</v>
      </c>
      <c r="L79" s="18">
        <v>463.58</v>
      </c>
      <c r="M79" s="18">
        <v>463.58</v>
      </c>
      <c r="N79" s="19">
        <v>1944.86</v>
      </c>
    </row>
    <row r="80" spans="2:16" x14ac:dyDescent="0.25">
      <c r="B80" s="14" t="s">
        <v>61</v>
      </c>
      <c r="C80" s="16">
        <v>25993</v>
      </c>
      <c r="D80" s="16">
        <v>6143</v>
      </c>
      <c r="E80" s="16">
        <v>1728</v>
      </c>
      <c r="F80" s="16">
        <v>1256</v>
      </c>
      <c r="G80" s="15">
        <f t="shared" si="2"/>
        <v>3159</v>
      </c>
      <c r="H80" s="16">
        <v>39143.75</v>
      </c>
      <c r="I80" s="16">
        <v>3644.55</v>
      </c>
      <c r="J80" s="15">
        <v>1.506</v>
      </c>
      <c r="K80" s="15">
        <v>2.109</v>
      </c>
      <c r="L80" s="16">
        <v>3373.85</v>
      </c>
      <c r="M80" s="16">
        <v>3373.85</v>
      </c>
      <c r="N80" s="16">
        <v>12296.18</v>
      </c>
    </row>
    <row r="81" spans="2:14" x14ac:dyDescent="0.25">
      <c r="B81" s="17" t="s">
        <v>62</v>
      </c>
      <c r="C81" s="19">
        <v>26850</v>
      </c>
      <c r="D81" s="19">
        <v>37467</v>
      </c>
      <c r="E81" s="19">
        <v>3127</v>
      </c>
      <c r="F81" s="18">
        <v>0</v>
      </c>
      <c r="G81" s="15">
        <f t="shared" si="2"/>
        <v>34340</v>
      </c>
      <c r="H81" s="19">
        <v>49160</v>
      </c>
      <c r="I81" s="19">
        <v>3738.45</v>
      </c>
      <c r="J81" s="18">
        <v>1.831</v>
      </c>
      <c r="K81" s="18">
        <v>1.196</v>
      </c>
      <c r="L81" s="19">
        <v>5406.95</v>
      </c>
      <c r="M81" s="19">
        <v>5406.95</v>
      </c>
      <c r="N81" s="19">
        <v>20213.63</v>
      </c>
    </row>
    <row r="82" spans="2:14" x14ac:dyDescent="0.25">
      <c r="B82" s="14" t="s">
        <v>65</v>
      </c>
      <c r="C82" s="16">
        <v>1200</v>
      </c>
      <c r="D82" s="15">
        <v>550</v>
      </c>
      <c r="E82" s="15">
        <v>300</v>
      </c>
      <c r="F82" s="15">
        <v>108</v>
      </c>
      <c r="G82" s="15">
        <f t="shared" si="2"/>
        <v>142</v>
      </c>
      <c r="H82" s="16">
        <v>1200</v>
      </c>
      <c r="I82" s="15">
        <v>210</v>
      </c>
      <c r="J82" s="15">
        <v>1</v>
      </c>
      <c r="K82" s="15">
        <v>0.7</v>
      </c>
      <c r="L82" s="16">
        <v>3600</v>
      </c>
      <c r="M82" s="16">
        <v>3600</v>
      </c>
      <c r="N82" s="15">
        <v>756</v>
      </c>
    </row>
    <row r="83" spans="2:14" x14ac:dyDescent="0.25">
      <c r="B83" s="17" t="s">
        <v>78</v>
      </c>
      <c r="C83" s="18">
        <v>450</v>
      </c>
      <c r="D83" s="33"/>
      <c r="E83" s="33"/>
      <c r="F83" s="33"/>
      <c r="G83" s="15">
        <f t="shared" si="2"/>
        <v>0</v>
      </c>
      <c r="H83" s="19">
        <v>5400</v>
      </c>
      <c r="I83" s="33"/>
      <c r="J83" s="18">
        <v>12</v>
      </c>
      <c r="K83" s="33"/>
      <c r="L83" s="33"/>
      <c r="M83" s="33"/>
      <c r="N83" s="33"/>
    </row>
    <row r="84" spans="2:14" x14ac:dyDescent="0.25">
      <c r="B84" s="23" t="s">
        <v>70</v>
      </c>
      <c r="C84" s="24">
        <v>426686.83</v>
      </c>
      <c r="D84" s="24">
        <v>388437.83</v>
      </c>
      <c r="E84" s="24">
        <v>182578</v>
      </c>
      <c r="F84" s="24">
        <v>101022.5</v>
      </c>
      <c r="G84" s="24">
        <f>SUM(G66:G83)</f>
        <v>104837.32999999999</v>
      </c>
      <c r="H84" s="24">
        <v>587691.65</v>
      </c>
      <c r="I84" s="24">
        <v>147044.82</v>
      </c>
      <c r="J84" s="25">
        <v>0</v>
      </c>
      <c r="K84" s="25">
        <v>0</v>
      </c>
      <c r="L84" s="25">
        <v>0</v>
      </c>
      <c r="M84" s="25">
        <v>0</v>
      </c>
      <c r="N84" s="24">
        <v>482536.65</v>
      </c>
    </row>
    <row r="85" spans="2:14" ht="15" customHeight="1" x14ac:dyDescent="0.2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2:14" ht="15" customHeight="1" x14ac:dyDescent="0.25">
      <c r="B86" t="s">
        <v>176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2:14" ht="15" customHeight="1" x14ac:dyDescent="0.25">
      <c r="B87" s="145"/>
      <c r="C87" s="145"/>
      <c r="D87" s="145"/>
      <c r="E87" s="145"/>
      <c r="F87" s="145"/>
      <c r="G87" s="145"/>
      <c r="H87" s="145"/>
      <c r="I87" s="145"/>
      <c r="J87" s="35"/>
      <c r="K87" s="35"/>
      <c r="L87" s="35"/>
      <c r="M87" s="35"/>
      <c r="N87" s="35"/>
    </row>
    <row r="88" spans="2:14" x14ac:dyDescent="0.25">
      <c r="B88" s="145"/>
      <c r="C88" s="145"/>
      <c r="D88" s="145"/>
      <c r="E88" s="145"/>
      <c r="F88" s="145"/>
      <c r="G88" s="145"/>
      <c r="H88" s="145"/>
      <c r="I88" s="145"/>
      <c r="J88" s="35"/>
      <c r="K88" s="35"/>
      <c r="L88" s="35"/>
      <c r="M88" s="35"/>
      <c r="N88" s="35"/>
    </row>
  </sheetData>
  <mergeCells count="9">
    <mergeCell ref="B10:N10"/>
    <mergeCell ref="B63:N63"/>
    <mergeCell ref="B87:I87"/>
    <mergeCell ref="B88:I88"/>
    <mergeCell ref="B2:N2"/>
    <mergeCell ref="B3:N3"/>
    <mergeCell ref="B4:N4"/>
    <mergeCell ref="B5:C5"/>
    <mergeCell ref="B9:N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6"/>
  <sheetViews>
    <sheetView workbookViewId="0">
      <selection activeCell="J1" sqref="J1"/>
    </sheetView>
  </sheetViews>
  <sheetFormatPr baseColWidth="10" defaultRowHeight="15" x14ac:dyDescent="0.25"/>
  <cols>
    <col min="2" max="2" width="14.28515625" customWidth="1"/>
  </cols>
  <sheetData>
    <row r="2" spans="2:25" x14ac:dyDescent="0.25">
      <c r="C2" s="92" t="s">
        <v>221</v>
      </c>
    </row>
    <row r="3" spans="2:25" x14ac:dyDescent="0.25">
      <c r="B3" s="135">
        <v>42309</v>
      </c>
    </row>
    <row r="4" spans="2:25" ht="36" x14ac:dyDescent="0.25">
      <c r="B4" s="122" t="s">
        <v>182</v>
      </c>
      <c r="C4" s="125" t="s">
        <v>52</v>
      </c>
      <c r="D4" s="125" t="s">
        <v>51</v>
      </c>
      <c r="E4" s="125" t="s">
        <v>47</v>
      </c>
      <c r="F4" s="122" t="s">
        <v>26</v>
      </c>
      <c r="G4" s="122" t="s">
        <v>72</v>
      </c>
      <c r="H4" s="122" t="s">
        <v>28</v>
      </c>
      <c r="I4" s="122" t="s">
        <v>30</v>
      </c>
      <c r="J4" s="122" t="s">
        <v>74</v>
      </c>
      <c r="K4" s="122" t="s">
        <v>75</v>
      </c>
      <c r="L4" s="122" t="s">
        <v>32</v>
      </c>
      <c r="M4" s="122" t="s">
        <v>33</v>
      </c>
      <c r="N4" s="122" t="s">
        <v>36</v>
      </c>
      <c r="O4" s="122" t="s">
        <v>37</v>
      </c>
      <c r="P4" s="122" t="s">
        <v>42</v>
      </c>
      <c r="Q4" s="122" t="s">
        <v>43</v>
      </c>
      <c r="R4" s="122" t="s">
        <v>44</v>
      </c>
      <c r="S4" s="122" t="s">
        <v>49</v>
      </c>
      <c r="T4" s="122" t="s">
        <v>77</v>
      </c>
      <c r="U4" s="122" t="s">
        <v>60</v>
      </c>
      <c r="V4" s="122" t="s">
        <v>61</v>
      </c>
      <c r="W4" s="122" t="s">
        <v>65</v>
      </c>
      <c r="X4" s="122" t="s">
        <v>68</v>
      </c>
      <c r="Y4" s="126" t="s">
        <v>222</v>
      </c>
    </row>
    <row r="5" spans="2:25" x14ac:dyDescent="0.25">
      <c r="B5" s="129" t="s">
        <v>183</v>
      </c>
      <c r="C5" s="131">
        <v>805</v>
      </c>
      <c r="D5" s="18">
        <v>48</v>
      </c>
      <c r="E5" s="131">
        <v>156</v>
      </c>
      <c r="F5" s="18">
        <v>46</v>
      </c>
      <c r="G5" s="18">
        <v>0</v>
      </c>
      <c r="H5" s="18">
        <v>13</v>
      </c>
      <c r="I5" s="18">
        <v>10</v>
      </c>
      <c r="J5" s="18">
        <v>0</v>
      </c>
      <c r="K5" s="18">
        <v>0</v>
      </c>
      <c r="L5" s="18">
        <v>0</v>
      </c>
      <c r="M5" s="18">
        <v>0</v>
      </c>
      <c r="N5" s="18">
        <v>1</v>
      </c>
      <c r="O5" s="18">
        <v>0</v>
      </c>
      <c r="P5" s="18">
        <v>5</v>
      </c>
      <c r="Q5" s="18">
        <v>5</v>
      </c>
      <c r="R5" s="18">
        <v>12</v>
      </c>
      <c r="S5" s="18">
        <v>2</v>
      </c>
      <c r="T5" s="18">
        <v>0</v>
      </c>
      <c r="U5" s="18">
        <v>3</v>
      </c>
      <c r="V5" s="18">
        <v>0</v>
      </c>
      <c r="W5" s="18">
        <v>0</v>
      </c>
      <c r="X5" s="18">
        <v>5</v>
      </c>
      <c r="Y5" s="127">
        <f>C5+D5+E5+F5+G5+H5+I5+J5+K5+L5+M5+N5+O5+P5+Q5+R5+S5+T5+U5+V5+W5+X5</f>
        <v>1111</v>
      </c>
    </row>
    <row r="6" spans="2:25" x14ac:dyDescent="0.25">
      <c r="B6" s="129" t="s">
        <v>184</v>
      </c>
      <c r="C6" s="132">
        <v>1150</v>
      </c>
      <c r="D6" s="18">
        <v>0</v>
      </c>
      <c r="E6" s="131">
        <v>370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27">
        <f t="shared" ref="Y6:Y43" si="0">C6+D6+E6+F6+G6+H6+I6+J6+K6+L6+M6+N6+O6+P6+Q6+R6+S6+T6+U6+V6+W6+X6</f>
        <v>1520</v>
      </c>
    </row>
    <row r="7" spans="2:25" ht="25.5" x14ac:dyDescent="0.25">
      <c r="B7" s="129" t="s">
        <v>185</v>
      </c>
      <c r="C7" s="131">
        <v>950</v>
      </c>
      <c r="D7" s="18">
        <v>40</v>
      </c>
      <c r="E7" s="131">
        <v>116</v>
      </c>
      <c r="F7" s="18">
        <v>23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27">
        <f t="shared" si="0"/>
        <v>1129</v>
      </c>
    </row>
    <row r="8" spans="2:25" x14ac:dyDescent="0.25">
      <c r="B8" s="129" t="s">
        <v>186</v>
      </c>
      <c r="C8" s="132">
        <v>1005</v>
      </c>
      <c r="D8" s="18">
        <v>0</v>
      </c>
      <c r="E8" s="131">
        <v>58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27">
        <f t="shared" si="0"/>
        <v>1063</v>
      </c>
    </row>
    <row r="9" spans="2:25" x14ac:dyDescent="0.25">
      <c r="B9" s="129" t="s">
        <v>187</v>
      </c>
      <c r="C9" s="132">
        <v>1841</v>
      </c>
      <c r="D9" s="18">
        <v>0</v>
      </c>
      <c r="E9" s="131">
        <v>230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0.5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27">
        <f t="shared" si="0"/>
        <v>2071.5</v>
      </c>
    </row>
    <row r="10" spans="2:25" x14ac:dyDescent="0.25">
      <c r="B10" s="129" t="s">
        <v>188</v>
      </c>
      <c r="C10" s="132">
        <v>1655</v>
      </c>
      <c r="D10" s="18">
        <v>0</v>
      </c>
      <c r="E10" s="131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175</v>
      </c>
      <c r="W10" s="18">
        <v>0</v>
      </c>
      <c r="X10" s="18">
        <v>0</v>
      </c>
      <c r="Y10" s="127">
        <f t="shared" si="0"/>
        <v>1830</v>
      </c>
    </row>
    <row r="11" spans="2:25" ht="25.5" x14ac:dyDescent="0.25">
      <c r="B11" s="129" t="s">
        <v>189</v>
      </c>
      <c r="C11" s="131">
        <v>155</v>
      </c>
      <c r="D11" s="18">
        <v>17</v>
      </c>
      <c r="E11" s="131">
        <v>65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27">
        <f t="shared" si="0"/>
        <v>237</v>
      </c>
    </row>
    <row r="12" spans="2:25" x14ac:dyDescent="0.25">
      <c r="B12" s="129" t="s">
        <v>190</v>
      </c>
      <c r="C12" s="132">
        <v>2520</v>
      </c>
      <c r="D12" s="18">
        <v>0</v>
      </c>
      <c r="E12" s="132">
        <v>1050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27">
        <f t="shared" si="0"/>
        <v>3570</v>
      </c>
    </row>
    <row r="13" spans="2:25" ht="25.5" x14ac:dyDescent="0.25">
      <c r="B13" s="129" t="s">
        <v>191</v>
      </c>
      <c r="C13" s="132">
        <v>1974</v>
      </c>
      <c r="D13" s="18">
        <v>0</v>
      </c>
      <c r="E13" s="13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27">
        <f t="shared" si="0"/>
        <v>1974</v>
      </c>
    </row>
    <row r="14" spans="2:25" ht="25.5" x14ac:dyDescent="0.25">
      <c r="B14" s="129" t="s">
        <v>192</v>
      </c>
      <c r="C14" s="132">
        <v>1710</v>
      </c>
      <c r="D14" s="18">
        <v>0</v>
      </c>
      <c r="E14" s="131">
        <v>335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27">
        <f t="shared" si="0"/>
        <v>2045</v>
      </c>
    </row>
    <row r="15" spans="2:25" x14ac:dyDescent="0.25">
      <c r="B15" s="129" t="s">
        <v>193</v>
      </c>
      <c r="C15" s="131">
        <v>805</v>
      </c>
      <c r="D15" s="18">
        <v>0</v>
      </c>
      <c r="E15" s="131">
        <v>277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71</v>
      </c>
      <c r="W15" s="18">
        <v>0</v>
      </c>
      <c r="X15" s="18">
        <v>0</v>
      </c>
      <c r="Y15" s="127">
        <f t="shared" si="0"/>
        <v>1153</v>
      </c>
    </row>
    <row r="16" spans="2:25" x14ac:dyDescent="0.25">
      <c r="B16" s="129" t="s">
        <v>194</v>
      </c>
      <c r="C16" s="132">
        <v>1773</v>
      </c>
      <c r="D16" s="18">
        <v>0</v>
      </c>
      <c r="E16" s="131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95</v>
      </c>
      <c r="W16" s="18">
        <v>0</v>
      </c>
      <c r="X16" s="18">
        <v>0</v>
      </c>
      <c r="Y16" s="127">
        <f t="shared" si="0"/>
        <v>1868</v>
      </c>
    </row>
    <row r="17" spans="2:25" x14ac:dyDescent="0.25">
      <c r="B17" s="129" t="s">
        <v>195</v>
      </c>
      <c r="C17" s="131">
        <v>775</v>
      </c>
      <c r="D17" s="18">
        <v>0</v>
      </c>
      <c r="E17" s="131">
        <v>210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27">
        <f t="shared" si="0"/>
        <v>985</v>
      </c>
    </row>
    <row r="18" spans="2:25" x14ac:dyDescent="0.25">
      <c r="B18" s="129" t="s">
        <v>196</v>
      </c>
      <c r="C18" s="132">
        <v>3516</v>
      </c>
      <c r="D18" s="18">
        <v>0</v>
      </c>
      <c r="E18" s="131">
        <v>40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27">
        <f t="shared" si="0"/>
        <v>3556</v>
      </c>
    </row>
    <row r="19" spans="2:25" ht="25.5" x14ac:dyDescent="0.25">
      <c r="B19" s="129" t="s">
        <v>197</v>
      </c>
      <c r="C19" s="132">
        <v>1908</v>
      </c>
      <c r="D19" s="18">
        <v>28</v>
      </c>
      <c r="E19" s="131">
        <v>256</v>
      </c>
      <c r="F19" s="18">
        <v>87.5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27">
        <f t="shared" si="0"/>
        <v>2279.5</v>
      </c>
    </row>
    <row r="20" spans="2:25" x14ac:dyDescent="0.25">
      <c r="B20" s="129" t="s">
        <v>198</v>
      </c>
      <c r="C20" s="132">
        <v>2506</v>
      </c>
      <c r="D20" s="18">
        <v>31</v>
      </c>
      <c r="E20" s="131">
        <v>103</v>
      </c>
      <c r="F20" s="18">
        <v>69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3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5</v>
      </c>
      <c r="V20" s="18">
        <v>0</v>
      </c>
      <c r="W20" s="18">
        <v>0</v>
      </c>
      <c r="X20" s="18">
        <v>0</v>
      </c>
      <c r="Y20" s="127">
        <f t="shared" si="0"/>
        <v>2717</v>
      </c>
    </row>
    <row r="21" spans="2:25" x14ac:dyDescent="0.25">
      <c r="B21" s="129" t="s">
        <v>199</v>
      </c>
      <c r="C21" s="132">
        <v>2060</v>
      </c>
      <c r="D21" s="18">
        <v>0</v>
      </c>
      <c r="E21" s="131">
        <v>997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845</v>
      </c>
      <c r="W21" s="18">
        <v>0</v>
      </c>
      <c r="X21" s="18">
        <v>0</v>
      </c>
      <c r="Y21" s="127">
        <f t="shared" si="0"/>
        <v>3902</v>
      </c>
    </row>
    <row r="22" spans="2:25" x14ac:dyDescent="0.25">
      <c r="B22" s="129" t="s">
        <v>200</v>
      </c>
      <c r="C22" s="132">
        <v>2993</v>
      </c>
      <c r="D22" s="18">
        <v>0</v>
      </c>
      <c r="E22" s="131">
        <v>2</v>
      </c>
      <c r="F22" s="18">
        <v>0</v>
      </c>
      <c r="G22" s="18">
        <v>0</v>
      </c>
      <c r="H22" s="18">
        <v>0</v>
      </c>
      <c r="I22" s="18">
        <v>0</v>
      </c>
      <c r="J22" s="18">
        <v>95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27">
        <f t="shared" si="0"/>
        <v>3090</v>
      </c>
    </row>
    <row r="23" spans="2:25" x14ac:dyDescent="0.25">
      <c r="B23" s="129" t="s">
        <v>201</v>
      </c>
      <c r="C23" s="132">
        <v>4293</v>
      </c>
      <c r="D23" s="18">
        <v>0</v>
      </c>
      <c r="E23" s="132">
        <v>7298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27">
        <f t="shared" si="0"/>
        <v>11591</v>
      </c>
    </row>
    <row r="24" spans="2:25" ht="25.5" x14ac:dyDescent="0.25">
      <c r="B24" s="129" t="s">
        <v>202</v>
      </c>
      <c r="C24" s="131">
        <v>883</v>
      </c>
      <c r="D24" s="18">
        <v>0</v>
      </c>
      <c r="E24" s="131">
        <v>6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27">
        <f t="shared" si="0"/>
        <v>889</v>
      </c>
    </row>
    <row r="25" spans="2:25" ht="25.5" x14ac:dyDescent="0.25">
      <c r="B25" s="129" t="s">
        <v>171</v>
      </c>
      <c r="C25" s="132">
        <v>2520</v>
      </c>
      <c r="D25" s="18">
        <v>160</v>
      </c>
      <c r="E25" s="131">
        <v>465</v>
      </c>
      <c r="F25" s="18">
        <v>120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6</v>
      </c>
      <c r="U25" s="18">
        <v>0</v>
      </c>
      <c r="V25" s="18">
        <v>0</v>
      </c>
      <c r="W25" s="18">
        <v>0</v>
      </c>
      <c r="X25" s="18">
        <v>0</v>
      </c>
      <c r="Y25" s="127">
        <f t="shared" si="0"/>
        <v>3271</v>
      </c>
    </row>
    <row r="26" spans="2:25" ht="25.5" x14ac:dyDescent="0.25">
      <c r="B26" s="129" t="s">
        <v>203</v>
      </c>
      <c r="C26" s="131">
        <v>56</v>
      </c>
      <c r="D26" s="18">
        <v>0</v>
      </c>
      <c r="E26" s="131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27">
        <f t="shared" si="0"/>
        <v>56</v>
      </c>
    </row>
    <row r="27" spans="2:25" ht="25.5" x14ac:dyDescent="0.25">
      <c r="B27" s="129" t="s">
        <v>204</v>
      </c>
      <c r="C27" s="131">
        <v>471</v>
      </c>
      <c r="D27" s="18">
        <v>0</v>
      </c>
      <c r="E27" s="131">
        <v>87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27">
        <f t="shared" si="0"/>
        <v>558</v>
      </c>
    </row>
    <row r="28" spans="2:25" ht="25.5" x14ac:dyDescent="0.25">
      <c r="B28" s="129" t="s">
        <v>205</v>
      </c>
      <c r="C28" s="131">
        <v>552</v>
      </c>
      <c r="D28" s="18">
        <v>27</v>
      </c>
      <c r="E28" s="131">
        <v>106</v>
      </c>
      <c r="F28" s="18">
        <v>36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2</v>
      </c>
      <c r="V28" s="18">
        <v>0</v>
      </c>
      <c r="W28" s="18">
        <v>0</v>
      </c>
      <c r="X28" s="18">
        <v>0</v>
      </c>
      <c r="Y28" s="127">
        <f t="shared" si="0"/>
        <v>723</v>
      </c>
    </row>
    <row r="29" spans="2:25" ht="25.5" x14ac:dyDescent="0.25">
      <c r="B29" s="129" t="s">
        <v>206</v>
      </c>
      <c r="C29" s="131">
        <v>0</v>
      </c>
      <c r="D29" s="18">
        <v>0</v>
      </c>
      <c r="E29" s="132">
        <v>8406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27">
        <f t="shared" si="0"/>
        <v>8406</v>
      </c>
    </row>
    <row r="30" spans="2:25" ht="38.25" x14ac:dyDescent="0.25">
      <c r="B30" s="129" t="s">
        <v>207</v>
      </c>
      <c r="C30" s="131">
        <v>450</v>
      </c>
      <c r="D30" s="18">
        <v>62</v>
      </c>
      <c r="E30" s="131">
        <v>153</v>
      </c>
      <c r="F30" s="18">
        <v>58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3</v>
      </c>
      <c r="U30" s="18">
        <v>0</v>
      </c>
      <c r="V30" s="18">
        <v>0</v>
      </c>
      <c r="W30" s="18">
        <v>0</v>
      </c>
      <c r="X30" s="18">
        <v>0</v>
      </c>
      <c r="Y30" s="127">
        <f t="shared" si="0"/>
        <v>726</v>
      </c>
    </row>
    <row r="31" spans="2:25" x14ac:dyDescent="0.25">
      <c r="B31" s="129" t="s">
        <v>208</v>
      </c>
      <c r="C31" s="131">
        <v>0</v>
      </c>
      <c r="D31" s="18">
        <v>0</v>
      </c>
      <c r="E31" s="131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30</v>
      </c>
      <c r="W31" s="18">
        <v>0</v>
      </c>
      <c r="X31" s="18">
        <v>0</v>
      </c>
      <c r="Y31" s="127">
        <f t="shared" si="0"/>
        <v>30</v>
      </c>
    </row>
    <row r="32" spans="2:25" x14ac:dyDescent="0.25">
      <c r="B32" s="129" t="s">
        <v>209</v>
      </c>
      <c r="C32" s="131">
        <v>96</v>
      </c>
      <c r="D32" s="18">
        <v>5</v>
      </c>
      <c r="E32" s="131">
        <v>47</v>
      </c>
      <c r="F32" s="18">
        <v>4.5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27">
        <f t="shared" si="0"/>
        <v>152.5</v>
      </c>
    </row>
    <row r="33" spans="2:25" x14ac:dyDescent="0.25">
      <c r="B33" s="129" t="s">
        <v>210</v>
      </c>
      <c r="C33" s="131">
        <v>887</v>
      </c>
      <c r="D33" s="18">
        <v>0</v>
      </c>
      <c r="E33" s="131">
        <v>153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27">
        <f t="shared" si="0"/>
        <v>1040</v>
      </c>
    </row>
    <row r="34" spans="2:25" x14ac:dyDescent="0.25">
      <c r="B34" s="129" t="s">
        <v>211</v>
      </c>
      <c r="C34" s="132">
        <v>2500</v>
      </c>
      <c r="D34" s="18">
        <v>0</v>
      </c>
      <c r="E34" s="132">
        <v>2160</v>
      </c>
      <c r="F34" s="18">
        <v>0</v>
      </c>
      <c r="G34" s="18">
        <v>0</v>
      </c>
      <c r="H34" s="18">
        <v>0</v>
      </c>
      <c r="I34" s="18">
        <v>3</v>
      </c>
      <c r="J34" s="18">
        <v>0</v>
      </c>
      <c r="K34" s="18">
        <v>0</v>
      </c>
      <c r="L34" s="18">
        <v>0</v>
      </c>
      <c r="M34" s="18">
        <v>0</v>
      </c>
      <c r="N34" s="18">
        <v>30</v>
      </c>
      <c r="O34" s="18">
        <v>95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27">
        <f t="shared" si="0"/>
        <v>4788</v>
      </c>
    </row>
    <row r="35" spans="2:25" x14ac:dyDescent="0.25">
      <c r="B35" s="129" t="s">
        <v>212</v>
      </c>
      <c r="C35" s="132">
        <v>2815</v>
      </c>
      <c r="D35" s="18">
        <v>30</v>
      </c>
      <c r="E35" s="131">
        <v>142</v>
      </c>
      <c r="F35" s="18">
        <v>113</v>
      </c>
      <c r="G35" s="18">
        <v>0</v>
      </c>
      <c r="H35" s="18">
        <v>0</v>
      </c>
      <c r="I35" s="18">
        <v>0</v>
      </c>
      <c r="J35" s="18">
        <v>0</v>
      </c>
      <c r="K35" s="18">
        <v>33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50</v>
      </c>
      <c r="V35" s="18">
        <v>0</v>
      </c>
      <c r="W35" s="18">
        <v>0</v>
      </c>
      <c r="X35" s="18">
        <v>0</v>
      </c>
      <c r="Y35" s="127">
        <f t="shared" si="0"/>
        <v>3183</v>
      </c>
    </row>
    <row r="36" spans="2:25" x14ac:dyDescent="0.25">
      <c r="B36" s="129" t="s">
        <v>213</v>
      </c>
      <c r="C36" s="132">
        <v>1590</v>
      </c>
      <c r="D36" s="18">
        <v>0</v>
      </c>
      <c r="E36" s="131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40</v>
      </c>
      <c r="W36" s="18">
        <v>0</v>
      </c>
      <c r="X36" s="18">
        <v>0</v>
      </c>
      <c r="Y36" s="127">
        <f t="shared" si="0"/>
        <v>1630</v>
      </c>
    </row>
    <row r="37" spans="2:25" x14ac:dyDescent="0.25">
      <c r="B37" s="129" t="s">
        <v>214</v>
      </c>
      <c r="C37" s="131">
        <v>939</v>
      </c>
      <c r="D37" s="18">
        <v>23.5</v>
      </c>
      <c r="E37" s="131">
        <v>61</v>
      </c>
      <c r="F37" s="18">
        <v>12.5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20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27">
        <f t="shared" si="0"/>
        <v>1056</v>
      </c>
    </row>
    <row r="38" spans="2:25" ht="25.5" x14ac:dyDescent="0.25">
      <c r="B38" s="129" t="s">
        <v>215</v>
      </c>
      <c r="C38" s="131">
        <v>700</v>
      </c>
      <c r="D38" s="18">
        <v>0</v>
      </c>
      <c r="E38" s="132">
        <v>3620</v>
      </c>
      <c r="F38" s="18">
        <v>100</v>
      </c>
      <c r="G38" s="19">
        <v>1150</v>
      </c>
      <c r="H38" s="18">
        <v>0</v>
      </c>
      <c r="I38" s="18">
        <v>0</v>
      </c>
      <c r="J38" s="18">
        <v>0</v>
      </c>
      <c r="K38" s="18">
        <v>0</v>
      </c>
      <c r="L38" s="19">
        <v>2715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108</v>
      </c>
      <c r="X38" s="18">
        <v>0</v>
      </c>
      <c r="Y38" s="127">
        <f t="shared" si="0"/>
        <v>8393</v>
      </c>
    </row>
    <row r="39" spans="2:25" ht="25.5" x14ac:dyDescent="0.25">
      <c r="B39" s="129" t="s">
        <v>216</v>
      </c>
      <c r="C39" s="132">
        <v>1538</v>
      </c>
      <c r="D39" s="18">
        <v>0</v>
      </c>
      <c r="E39" s="131">
        <v>81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27">
        <f t="shared" si="0"/>
        <v>1619</v>
      </c>
    </row>
    <row r="40" spans="2:25" ht="25.5" x14ac:dyDescent="0.25">
      <c r="B40" s="129" t="s">
        <v>217</v>
      </c>
      <c r="C40" s="131">
        <v>185</v>
      </c>
      <c r="D40" s="18">
        <v>0</v>
      </c>
      <c r="E40" s="131">
        <v>26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27">
        <f t="shared" si="0"/>
        <v>211</v>
      </c>
    </row>
    <row r="41" spans="2:25" ht="25.5" x14ac:dyDescent="0.25">
      <c r="B41" s="129" t="s">
        <v>218</v>
      </c>
      <c r="C41" s="131">
        <v>553</v>
      </c>
      <c r="D41" s="18">
        <v>0</v>
      </c>
      <c r="E41" s="132">
        <v>14981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5</v>
      </c>
      <c r="N41" s="19">
        <v>2174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27">
        <f t="shared" si="0"/>
        <v>17713</v>
      </c>
    </row>
    <row r="42" spans="2:25" x14ac:dyDescent="0.25">
      <c r="B42" s="129" t="s">
        <v>219</v>
      </c>
      <c r="C42" s="132">
        <v>1358</v>
      </c>
      <c r="D42" s="18">
        <v>32</v>
      </c>
      <c r="E42" s="131">
        <v>161.5</v>
      </c>
      <c r="F42" s="18">
        <v>129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9.5</v>
      </c>
      <c r="V42" s="18">
        <v>0</v>
      </c>
      <c r="W42" s="18">
        <v>0</v>
      </c>
      <c r="X42" s="18">
        <v>0</v>
      </c>
      <c r="Y42" s="127">
        <f t="shared" si="0"/>
        <v>1690</v>
      </c>
    </row>
    <row r="43" spans="2:25" x14ac:dyDescent="0.25">
      <c r="B43" s="129" t="s">
        <v>220</v>
      </c>
      <c r="C43" s="131">
        <v>614</v>
      </c>
      <c r="D43" s="18">
        <v>21</v>
      </c>
      <c r="E43" s="131">
        <v>83</v>
      </c>
      <c r="F43" s="18">
        <v>15.5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27">
        <f t="shared" si="0"/>
        <v>733.5</v>
      </c>
    </row>
    <row r="44" spans="2:25" x14ac:dyDescent="0.25">
      <c r="B44" s="130" t="s">
        <v>70</v>
      </c>
      <c r="C44" s="133">
        <v>53101</v>
      </c>
      <c r="D44" s="124">
        <v>524.5</v>
      </c>
      <c r="E44" s="134">
        <v>42301.5</v>
      </c>
      <c r="F44" s="124">
        <v>814</v>
      </c>
      <c r="G44" s="123">
        <v>1150</v>
      </c>
      <c r="H44" s="124">
        <v>13</v>
      </c>
      <c r="I44" s="124">
        <v>13</v>
      </c>
      <c r="J44" s="124">
        <v>95</v>
      </c>
      <c r="K44" s="124">
        <v>33</v>
      </c>
      <c r="L44" s="123">
        <v>2715</v>
      </c>
      <c r="M44" s="124">
        <v>5.5</v>
      </c>
      <c r="N44" s="123">
        <v>2225</v>
      </c>
      <c r="O44" s="124">
        <v>98</v>
      </c>
      <c r="P44" s="124">
        <v>5</v>
      </c>
      <c r="Q44" s="124">
        <v>5</v>
      </c>
      <c r="R44" s="124">
        <v>12</v>
      </c>
      <c r="S44" s="124">
        <v>2</v>
      </c>
      <c r="T44" s="124">
        <v>9</v>
      </c>
      <c r="U44" s="124">
        <v>69.5</v>
      </c>
      <c r="V44" s="123">
        <v>1256</v>
      </c>
      <c r="W44" s="124">
        <v>108</v>
      </c>
      <c r="X44" s="124">
        <v>5</v>
      </c>
      <c r="Y44" s="128">
        <f>SUM(Y5:Y43)</f>
        <v>104560</v>
      </c>
    </row>
    <row r="46" spans="2:25" x14ac:dyDescent="0.25">
      <c r="B46" s="12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72"/>
  <sheetViews>
    <sheetView workbookViewId="0">
      <selection activeCell="M47" sqref="M47"/>
    </sheetView>
  </sheetViews>
  <sheetFormatPr baseColWidth="10" defaultRowHeight="15" x14ac:dyDescent="0.25"/>
  <cols>
    <col min="1" max="1" width="5.42578125" customWidth="1"/>
    <col min="2" max="2" width="24.7109375" customWidth="1"/>
    <col min="3" max="4" width="11.5703125" bestFit="1" customWidth="1"/>
    <col min="5" max="5" width="11.5703125" customWidth="1"/>
    <col min="6" max="9" width="11.5703125" bestFit="1" customWidth="1"/>
    <col min="10" max="10" width="12.28515625" bestFit="1" customWidth="1"/>
    <col min="11" max="11" width="16.85546875" customWidth="1"/>
    <col min="12" max="16" width="11.5703125" bestFit="1" customWidth="1"/>
    <col min="17" max="17" width="11.7109375" bestFit="1" customWidth="1"/>
  </cols>
  <sheetData>
    <row r="1" spans="1:17" x14ac:dyDescent="0.25"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7" ht="15.75" x14ac:dyDescent="0.25"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17" x14ac:dyDescent="0.25">
      <c r="B3" s="154" t="s">
        <v>1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7" ht="15" customHeight="1" x14ac:dyDescent="0.25">
      <c r="B4" s="155" t="s">
        <v>91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</row>
    <row r="5" spans="1:17" x14ac:dyDescent="0.25">
      <c r="G5" s="46"/>
      <c r="H5" s="46"/>
      <c r="I5" s="46"/>
      <c r="J5" s="46"/>
      <c r="L5" s="22"/>
      <c r="M5" s="47"/>
      <c r="N5" s="48"/>
      <c r="O5" s="48"/>
      <c r="P5" s="48"/>
    </row>
    <row r="6" spans="1:17" x14ac:dyDescent="0.25">
      <c r="B6" s="156" t="s">
        <v>3</v>
      </c>
      <c r="C6" s="156"/>
      <c r="D6" s="37" t="s">
        <v>4</v>
      </c>
      <c r="E6" s="38">
        <v>2015</v>
      </c>
      <c r="G6" s="47"/>
      <c r="H6" s="46"/>
      <c r="I6" s="46"/>
      <c r="J6" s="46"/>
      <c r="K6" s="47" t="s">
        <v>149</v>
      </c>
      <c r="L6" t="s">
        <v>150</v>
      </c>
      <c r="N6" s="48"/>
      <c r="O6" s="37" t="s">
        <v>5</v>
      </c>
      <c r="P6" s="60" t="s">
        <v>6</v>
      </c>
    </row>
    <row r="7" spans="1:17" ht="45" x14ac:dyDescent="0.25">
      <c r="B7" s="32" t="s">
        <v>92</v>
      </c>
      <c r="C7" s="45" t="s">
        <v>93</v>
      </c>
      <c r="D7" s="45" t="s">
        <v>94</v>
      </c>
      <c r="E7" s="45" t="s">
        <v>95</v>
      </c>
      <c r="F7" s="45" t="s">
        <v>95</v>
      </c>
      <c r="G7" s="45" t="s">
        <v>96</v>
      </c>
      <c r="H7" s="45" t="s">
        <v>81</v>
      </c>
      <c r="I7" s="45" t="s">
        <v>9</v>
      </c>
      <c r="J7" s="7" t="s">
        <v>97</v>
      </c>
      <c r="K7" s="45" t="s">
        <v>225</v>
      </c>
      <c r="L7" s="45" t="s">
        <v>226</v>
      </c>
      <c r="M7" s="45" t="s">
        <v>227</v>
      </c>
      <c r="N7" s="45" t="s">
        <v>228</v>
      </c>
      <c r="O7" s="45" t="s">
        <v>83</v>
      </c>
      <c r="P7" s="45" t="s">
        <v>84</v>
      </c>
      <c r="Q7" s="45" t="s">
        <v>85</v>
      </c>
    </row>
    <row r="8" spans="1:17" x14ac:dyDescent="0.25">
      <c r="B8" s="41" t="s">
        <v>98</v>
      </c>
      <c r="C8" s="49">
        <f>C16+C42+C69</f>
        <v>5220</v>
      </c>
      <c r="D8" s="49">
        <f t="shared" ref="D8:L8" si="0">D16+D42+D69</f>
        <v>2560</v>
      </c>
      <c r="E8" s="49">
        <f t="shared" si="0"/>
        <v>318443.77</v>
      </c>
      <c r="F8" s="49">
        <f t="shared" si="0"/>
        <v>318443.77</v>
      </c>
      <c r="G8" s="49">
        <f t="shared" si="0"/>
        <v>326223.77</v>
      </c>
      <c r="H8" s="49">
        <f t="shared" si="0"/>
        <v>161253.31</v>
      </c>
      <c r="I8" s="49">
        <f t="shared" si="0"/>
        <v>0</v>
      </c>
      <c r="J8" s="49">
        <f t="shared" si="0"/>
        <v>157190.46</v>
      </c>
      <c r="K8" s="49">
        <f t="shared" si="0"/>
        <v>11334685.199999999</v>
      </c>
      <c r="L8" s="97">
        <f t="shared" si="0"/>
        <v>3439743.5700000003</v>
      </c>
      <c r="M8" s="49">
        <f t="shared" ref="M8:P8" si="1">M42+M69</f>
        <v>0</v>
      </c>
      <c r="N8" s="49">
        <f t="shared" si="1"/>
        <v>0</v>
      </c>
      <c r="O8" s="49">
        <f t="shared" si="1"/>
        <v>0</v>
      </c>
      <c r="P8" s="49">
        <f t="shared" si="1"/>
        <v>0</v>
      </c>
      <c r="Q8" s="49">
        <f t="shared" ref="Q8" si="2">Q16+Q42+Q69</f>
        <v>2323064.81</v>
      </c>
    </row>
    <row r="9" spans="1:17" ht="15.75" customHeight="1" x14ac:dyDescent="0.25">
      <c r="B9" s="50"/>
      <c r="C9" s="51"/>
      <c r="D9" s="51"/>
      <c r="E9" s="51"/>
      <c r="F9" s="51"/>
      <c r="G9" s="51"/>
      <c r="H9" s="51"/>
      <c r="I9" s="51"/>
      <c r="J9" s="51"/>
      <c r="K9" s="51"/>
      <c r="N9" s="43"/>
      <c r="O9" s="52"/>
      <c r="P9" s="52"/>
    </row>
    <row r="10" spans="1:17" ht="15.75" x14ac:dyDescent="0.25">
      <c r="B10" s="152" t="s">
        <v>99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</row>
    <row r="11" spans="1:17" ht="45" x14ac:dyDescent="0.25">
      <c r="B11" s="45" t="s">
        <v>21</v>
      </c>
      <c r="C11" s="45" t="s">
        <v>93</v>
      </c>
      <c r="D11" s="45" t="s">
        <v>94</v>
      </c>
      <c r="E11" s="45" t="s">
        <v>95</v>
      </c>
      <c r="F11" s="45" t="s">
        <v>95</v>
      </c>
      <c r="G11" s="45" t="s">
        <v>96</v>
      </c>
      <c r="H11" s="45" t="s">
        <v>81</v>
      </c>
      <c r="I11" s="45" t="s">
        <v>9</v>
      </c>
      <c r="J11" s="7" t="s">
        <v>97</v>
      </c>
      <c r="K11" s="45" t="s">
        <v>225</v>
      </c>
      <c r="L11" s="45" t="s">
        <v>226</v>
      </c>
      <c r="M11" s="45" t="s">
        <v>227</v>
      </c>
      <c r="N11" s="45" t="s">
        <v>228</v>
      </c>
      <c r="O11" s="45" t="s">
        <v>83</v>
      </c>
      <c r="P11" s="45" t="s">
        <v>84</v>
      </c>
      <c r="Q11" s="45" t="s">
        <v>85</v>
      </c>
    </row>
    <row r="12" spans="1:17" x14ac:dyDescent="0.25">
      <c r="A12" s="22"/>
      <c r="B12" s="14" t="s">
        <v>100</v>
      </c>
      <c r="C12" s="15">
        <v>0</v>
      </c>
      <c r="D12" s="15">
        <v>0</v>
      </c>
      <c r="E12" s="16">
        <v>14610.75</v>
      </c>
      <c r="F12" s="16">
        <v>14610.75</v>
      </c>
      <c r="G12" s="16">
        <v>14610.75</v>
      </c>
      <c r="H12" s="16">
        <v>11550.75</v>
      </c>
      <c r="I12" s="15">
        <v>0</v>
      </c>
      <c r="J12" s="16">
        <f>F12-H12-I12</f>
        <v>3060</v>
      </c>
      <c r="K12" s="16">
        <v>1852783.25</v>
      </c>
      <c r="L12" s="94">
        <v>230334.17</v>
      </c>
      <c r="M12" s="15">
        <v>126.81</v>
      </c>
      <c r="N12" s="15">
        <v>19.940999999999999</v>
      </c>
      <c r="O12" s="15">
        <v>514.47</v>
      </c>
      <c r="P12" s="15">
        <v>516.16</v>
      </c>
      <c r="Q12" s="16">
        <v>118889.22</v>
      </c>
    </row>
    <row r="13" spans="1:17" x14ac:dyDescent="0.25">
      <c r="A13" s="22"/>
      <c r="B13" s="17" t="s">
        <v>101</v>
      </c>
      <c r="C13" s="18">
        <v>36</v>
      </c>
      <c r="D13" s="18">
        <v>165</v>
      </c>
      <c r="E13" s="19">
        <v>16901</v>
      </c>
      <c r="F13" s="19">
        <v>16901</v>
      </c>
      <c r="G13" s="19">
        <v>17102</v>
      </c>
      <c r="H13" s="18">
        <v>0</v>
      </c>
      <c r="I13" s="18">
        <v>0</v>
      </c>
      <c r="J13" s="16">
        <f t="shared" ref="J13:J15" si="3">F13-H13-I13</f>
        <v>16901</v>
      </c>
      <c r="K13" s="19">
        <v>9978.9</v>
      </c>
      <c r="L13" s="95">
        <v>0</v>
      </c>
      <c r="M13" s="18">
        <v>0.59</v>
      </c>
      <c r="N13" s="18">
        <v>0</v>
      </c>
      <c r="O13" s="18">
        <v>0</v>
      </c>
      <c r="P13" s="18">
        <v>0</v>
      </c>
      <c r="Q13" s="18">
        <v>0</v>
      </c>
    </row>
    <row r="14" spans="1:17" x14ac:dyDescent="0.25">
      <c r="A14" s="22"/>
      <c r="B14" s="14" t="s">
        <v>102</v>
      </c>
      <c r="C14" s="16">
        <v>1641</v>
      </c>
      <c r="D14" s="15">
        <v>0</v>
      </c>
      <c r="E14" s="16">
        <v>29507.77</v>
      </c>
      <c r="F14" s="16">
        <v>29507.77</v>
      </c>
      <c r="G14" s="16">
        <v>31148.77</v>
      </c>
      <c r="H14" s="16">
        <v>1837.84</v>
      </c>
      <c r="I14" s="15">
        <v>0</v>
      </c>
      <c r="J14" s="16">
        <f t="shared" si="3"/>
        <v>27669.93</v>
      </c>
      <c r="K14" s="16">
        <v>2378937.36</v>
      </c>
      <c r="L14" s="94">
        <v>137038.62</v>
      </c>
      <c r="M14" s="15">
        <v>80.620999999999995</v>
      </c>
      <c r="N14" s="15">
        <v>74.564999999999998</v>
      </c>
      <c r="O14" s="15">
        <v>497.2</v>
      </c>
      <c r="P14" s="15">
        <v>497.2</v>
      </c>
      <c r="Q14" s="16">
        <v>68135.13</v>
      </c>
    </row>
    <row r="15" spans="1:17" x14ac:dyDescent="0.25">
      <c r="A15" s="22"/>
      <c r="B15" s="17" t="s">
        <v>103</v>
      </c>
      <c r="C15" s="19">
        <v>3274</v>
      </c>
      <c r="D15" s="18">
        <v>0</v>
      </c>
      <c r="E15" s="19">
        <v>63743</v>
      </c>
      <c r="F15" s="19">
        <v>63743</v>
      </c>
      <c r="G15" s="19">
        <v>67017</v>
      </c>
      <c r="H15" s="19">
        <v>4769</v>
      </c>
      <c r="I15" s="18">
        <v>0</v>
      </c>
      <c r="J15" s="16">
        <f t="shared" si="3"/>
        <v>58974</v>
      </c>
      <c r="K15" s="19">
        <v>3141694</v>
      </c>
      <c r="L15" s="96">
        <v>241958.5</v>
      </c>
      <c r="M15" s="18">
        <v>49.286999999999999</v>
      </c>
      <c r="N15" s="18">
        <v>50.735999999999997</v>
      </c>
      <c r="O15" s="18">
        <v>565.16999999999996</v>
      </c>
      <c r="P15" s="18">
        <v>565.16999999999996</v>
      </c>
      <c r="Q15" s="19">
        <v>136747.82</v>
      </c>
    </row>
    <row r="16" spans="1:17" x14ac:dyDescent="0.25">
      <c r="B16" s="23" t="s">
        <v>70</v>
      </c>
      <c r="C16" s="24">
        <f>SUM(C12:C15)</f>
        <v>4951</v>
      </c>
      <c r="D16" s="24">
        <f t="shared" ref="D16:E16" si="4">SUM(D12:D15)</f>
        <v>165</v>
      </c>
      <c r="E16" s="24">
        <f t="shared" si="4"/>
        <v>124762.52</v>
      </c>
      <c r="F16" s="24">
        <f>SUM(F12:F15)</f>
        <v>124762.52</v>
      </c>
      <c r="G16" s="24">
        <f t="shared" ref="G16:L16" si="5">SUM(G12:G15)</f>
        <v>129878.52</v>
      </c>
      <c r="H16" s="24">
        <f t="shared" si="5"/>
        <v>18157.59</v>
      </c>
      <c r="I16" s="24">
        <f t="shared" si="5"/>
        <v>0</v>
      </c>
      <c r="J16" s="24">
        <f>SUM(J12:J15)</f>
        <v>106604.93</v>
      </c>
      <c r="K16" s="24">
        <f t="shared" si="5"/>
        <v>7383393.5099999998</v>
      </c>
      <c r="L16" s="24">
        <f t="shared" si="5"/>
        <v>609331.29</v>
      </c>
      <c r="M16" s="25">
        <v>0</v>
      </c>
      <c r="N16" s="25">
        <v>0</v>
      </c>
      <c r="O16" s="25">
        <v>0</v>
      </c>
      <c r="P16" s="25">
        <v>0</v>
      </c>
      <c r="Q16" s="24">
        <f>SUM(Q12:Q15)</f>
        <v>323772.17000000004</v>
      </c>
    </row>
    <row r="17" spans="2:17" ht="23.25" customHeight="1" x14ac:dyDescent="0.25"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53"/>
      <c r="M17" s="54"/>
      <c r="N17" s="43"/>
      <c r="O17" s="43"/>
      <c r="P17" s="43"/>
    </row>
    <row r="18" spans="2:17" ht="15.75" x14ac:dyDescent="0.25">
      <c r="B18" s="152" t="s">
        <v>104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</row>
    <row r="19" spans="2:17" x14ac:dyDescent="0.25">
      <c r="B19" s="37" t="s">
        <v>4</v>
      </c>
      <c r="C19" s="60">
        <v>2015</v>
      </c>
      <c r="N19" s="62"/>
      <c r="O19" s="62"/>
      <c r="P19" s="62"/>
    </row>
    <row r="20" spans="2:17" ht="45" x14ac:dyDescent="0.25">
      <c r="B20" s="45" t="s">
        <v>21</v>
      </c>
      <c r="C20" s="45" t="s">
        <v>93</v>
      </c>
      <c r="D20" s="45" t="s">
        <v>94</v>
      </c>
      <c r="E20" s="45" t="s">
        <v>95</v>
      </c>
      <c r="F20" s="45" t="s">
        <v>95</v>
      </c>
      <c r="G20" s="45" t="s">
        <v>96</v>
      </c>
      <c r="H20" s="45" t="s">
        <v>81</v>
      </c>
      <c r="I20" s="45" t="s">
        <v>9</v>
      </c>
      <c r="J20" s="7" t="s">
        <v>97</v>
      </c>
      <c r="K20" s="45" t="s">
        <v>225</v>
      </c>
      <c r="L20" s="45" t="s">
        <v>226</v>
      </c>
      <c r="M20" s="45" t="s">
        <v>227</v>
      </c>
      <c r="N20" s="45" t="s">
        <v>228</v>
      </c>
      <c r="O20" s="45" t="s">
        <v>83</v>
      </c>
      <c r="P20" s="45" t="s">
        <v>84</v>
      </c>
      <c r="Q20" s="45" t="s">
        <v>85</v>
      </c>
    </row>
    <row r="21" spans="2:17" x14ac:dyDescent="0.25">
      <c r="B21" s="14" t="s">
        <v>105</v>
      </c>
      <c r="C21" s="15">
        <v>0</v>
      </c>
      <c r="D21" s="15">
        <v>3</v>
      </c>
      <c r="E21" s="15">
        <v>13</v>
      </c>
      <c r="F21" s="15">
        <v>13</v>
      </c>
      <c r="G21" s="15">
        <v>16</v>
      </c>
      <c r="H21" s="15">
        <v>8</v>
      </c>
      <c r="I21" s="15">
        <v>0</v>
      </c>
      <c r="J21" s="15">
        <f>F21-H21-I21</f>
        <v>5</v>
      </c>
      <c r="K21" s="15">
        <v>104</v>
      </c>
      <c r="L21" s="15">
        <v>62.4</v>
      </c>
      <c r="M21" s="15">
        <v>8</v>
      </c>
      <c r="N21" s="15">
        <v>7.8</v>
      </c>
      <c r="O21" s="15">
        <v>0</v>
      </c>
      <c r="P21" s="16">
        <v>9000</v>
      </c>
      <c r="Q21" s="15">
        <v>561.6</v>
      </c>
    </row>
    <row r="22" spans="2:17" x14ac:dyDescent="0.25">
      <c r="B22" s="17" t="s">
        <v>106</v>
      </c>
      <c r="C22" s="18">
        <v>0</v>
      </c>
      <c r="D22" s="18">
        <v>1</v>
      </c>
      <c r="E22" s="18">
        <v>40</v>
      </c>
      <c r="F22" s="18">
        <v>40</v>
      </c>
      <c r="G22" s="18">
        <v>41</v>
      </c>
      <c r="H22" s="18">
        <v>40</v>
      </c>
      <c r="I22" s="18">
        <v>0</v>
      </c>
      <c r="J22" s="15">
        <f t="shared" ref="J22:J41" si="6">F22-H22-I22</f>
        <v>0</v>
      </c>
      <c r="K22" s="18">
        <v>192.5</v>
      </c>
      <c r="L22" s="18">
        <v>195.25</v>
      </c>
      <c r="M22" s="18">
        <v>4.8129999999999997</v>
      </c>
      <c r="N22" s="18">
        <v>4.8810000000000002</v>
      </c>
      <c r="O22" s="18">
        <v>0</v>
      </c>
      <c r="P22" s="19">
        <v>10077.81</v>
      </c>
      <c r="Q22" s="19">
        <v>1967.69</v>
      </c>
    </row>
    <row r="23" spans="2:17" x14ac:dyDescent="0.25">
      <c r="B23" s="14" t="s">
        <v>107</v>
      </c>
      <c r="C23" s="15">
        <v>0</v>
      </c>
      <c r="D23" s="15">
        <v>80</v>
      </c>
      <c r="E23" s="15">
        <v>0</v>
      </c>
      <c r="F23" s="21"/>
      <c r="G23" s="15">
        <v>80</v>
      </c>
      <c r="H23" s="21"/>
      <c r="I23" s="21"/>
      <c r="J23" s="15">
        <f t="shared" si="6"/>
        <v>0</v>
      </c>
      <c r="K23" s="15">
        <v>0</v>
      </c>
      <c r="L23" s="21"/>
      <c r="M23" s="15">
        <v>0</v>
      </c>
      <c r="N23" s="21"/>
      <c r="O23" s="21"/>
      <c r="P23" s="21"/>
      <c r="Q23" s="21"/>
    </row>
    <row r="24" spans="2:17" x14ac:dyDescent="0.25">
      <c r="B24" s="17" t="s">
        <v>108</v>
      </c>
      <c r="C24" s="18">
        <v>0</v>
      </c>
      <c r="D24" s="18">
        <v>0</v>
      </c>
      <c r="E24" s="18">
        <v>9</v>
      </c>
      <c r="F24" s="18">
        <v>9</v>
      </c>
      <c r="G24" s="18">
        <v>9</v>
      </c>
      <c r="H24" s="18">
        <v>9</v>
      </c>
      <c r="I24" s="18">
        <v>0</v>
      </c>
      <c r="J24" s="15">
        <f t="shared" si="6"/>
        <v>0</v>
      </c>
      <c r="K24" s="18">
        <v>58.5</v>
      </c>
      <c r="L24" s="18">
        <v>56.25</v>
      </c>
      <c r="M24" s="18">
        <v>6.5</v>
      </c>
      <c r="N24" s="18">
        <v>6.25</v>
      </c>
      <c r="O24" s="18">
        <v>0</v>
      </c>
      <c r="P24" s="19">
        <v>7500</v>
      </c>
      <c r="Q24" s="18">
        <v>421.88</v>
      </c>
    </row>
    <row r="25" spans="2:17" x14ac:dyDescent="0.25">
      <c r="B25" s="14" t="s">
        <v>109</v>
      </c>
      <c r="C25" s="15">
        <v>0</v>
      </c>
      <c r="D25" s="15">
        <v>0</v>
      </c>
      <c r="E25" s="15">
        <v>4</v>
      </c>
      <c r="F25" s="15">
        <v>4</v>
      </c>
      <c r="G25" s="15">
        <v>4</v>
      </c>
      <c r="H25" s="15">
        <v>4</v>
      </c>
      <c r="I25" s="15">
        <v>0</v>
      </c>
      <c r="J25" s="15">
        <f t="shared" si="6"/>
        <v>0</v>
      </c>
      <c r="K25" s="15">
        <v>56</v>
      </c>
      <c r="L25" s="15">
        <v>64.45</v>
      </c>
      <c r="M25" s="15">
        <v>14</v>
      </c>
      <c r="N25" s="15">
        <v>16.113</v>
      </c>
      <c r="O25" s="16">
        <v>8450</v>
      </c>
      <c r="P25" s="16">
        <v>8016.3</v>
      </c>
      <c r="Q25" s="15">
        <v>516.65</v>
      </c>
    </row>
    <row r="26" spans="2:17" x14ac:dyDescent="0.25">
      <c r="B26" s="17" t="s">
        <v>110</v>
      </c>
      <c r="C26" s="18">
        <v>0</v>
      </c>
      <c r="D26" s="18">
        <v>0</v>
      </c>
      <c r="E26" s="18">
        <v>10</v>
      </c>
      <c r="F26" s="18">
        <v>10</v>
      </c>
      <c r="G26" s="18">
        <v>10</v>
      </c>
      <c r="H26" s="18">
        <v>10</v>
      </c>
      <c r="I26" s="18">
        <v>0</v>
      </c>
      <c r="J26" s="15">
        <f t="shared" si="6"/>
        <v>0</v>
      </c>
      <c r="K26" s="18">
        <v>35</v>
      </c>
      <c r="L26" s="18">
        <v>34</v>
      </c>
      <c r="M26" s="18">
        <v>3.5</v>
      </c>
      <c r="N26" s="18">
        <v>3.4</v>
      </c>
      <c r="O26" s="18">
        <v>0</v>
      </c>
      <c r="P26" s="19">
        <v>8247.06</v>
      </c>
      <c r="Q26" s="18">
        <v>280.39999999999998</v>
      </c>
    </row>
    <row r="27" spans="2:17" x14ac:dyDescent="0.25">
      <c r="B27" s="14" t="s">
        <v>111</v>
      </c>
      <c r="C27" s="15">
        <v>0</v>
      </c>
      <c r="D27" s="15">
        <v>350</v>
      </c>
      <c r="E27" s="16">
        <v>1280</v>
      </c>
      <c r="F27" s="16">
        <v>1280</v>
      </c>
      <c r="G27" s="16">
        <v>1630</v>
      </c>
      <c r="H27" s="16">
        <v>1280</v>
      </c>
      <c r="I27" s="15">
        <v>0</v>
      </c>
      <c r="J27" s="15">
        <f t="shared" si="6"/>
        <v>0</v>
      </c>
      <c r="K27" s="16">
        <v>37655</v>
      </c>
      <c r="L27" s="16">
        <v>20420.599999999999</v>
      </c>
      <c r="M27" s="15">
        <v>29.417999999999999</v>
      </c>
      <c r="N27" s="15">
        <v>15.954000000000001</v>
      </c>
      <c r="O27" s="16">
        <v>3050.21</v>
      </c>
      <c r="P27" s="16">
        <v>2948.56</v>
      </c>
      <c r="Q27" s="16">
        <v>60211.34</v>
      </c>
    </row>
    <row r="28" spans="2:17" x14ac:dyDescent="0.25">
      <c r="B28" s="17" t="s">
        <v>112</v>
      </c>
      <c r="C28" s="18">
        <v>0</v>
      </c>
      <c r="D28" s="18">
        <v>0</v>
      </c>
      <c r="E28" s="18">
        <v>238</v>
      </c>
      <c r="F28" s="18">
        <v>238</v>
      </c>
      <c r="G28" s="18">
        <v>238</v>
      </c>
      <c r="H28" s="18">
        <v>238</v>
      </c>
      <c r="I28" s="18">
        <v>0</v>
      </c>
      <c r="J28" s="15">
        <f t="shared" si="6"/>
        <v>0</v>
      </c>
      <c r="K28" s="18">
        <v>979.86</v>
      </c>
      <c r="L28" s="18">
        <v>735</v>
      </c>
      <c r="M28" s="18">
        <v>4.117</v>
      </c>
      <c r="N28" s="18">
        <v>3.0880000000000001</v>
      </c>
      <c r="O28" s="18">
        <v>0</v>
      </c>
      <c r="P28" s="19">
        <v>24731.8</v>
      </c>
      <c r="Q28" s="19">
        <v>18177.87</v>
      </c>
    </row>
    <row r="29" spans="2:17" x14ac:dyDescent="0.25">
      <c r="B29" s="14" t="s">
        <v>113</v>
      </c>
      <c r="C29" s="15">
        <v>0</v>
      </c>
      <c r="D29" s="15">
        <v>0</v>
      </c>
      <c r="E29" s="15">
        <v>150</v>
      </c>
      <c r="F29" s="15">
        <v>150</v>
      </c>
      <c r="G29" s="15">
        <v>150</v>
      </c>
      <c r="H29" s="15">
        <v>85</v>
      </c>
      <c r="I29" s="15">
        <v>0</v>
      </c>
      <c r="J29" s="15">
        <f t="shared" si="6"/>
        <v>65</v>
      </c>
      <c r="K29" s="16">
        <v>2070</v>
      </c>
      <c r="L29" s="16">
        <v>1156</v>
      </c>
      <c r="M29" s="15">
        <v>13.8</v>
      </c>
      <c r="N29" s="15">
        <v>13.6</v>
      </c>
      <c r="O29" s="16">
        <v>1550</v>
      </c>
      <c r="P29" s="16">
        <v>1550</v>
      </c>
      <c r="Q29" s="16">
        <v>1791.8</v>
      </c>
    </row>
    <row r="30" spans="2:17" x14ac:dyDescent="0.25">
      <c r="B30" s="17" t="s">
        <v>114</v>
      </c>
      <c r="C30" s="18">
        <v>0</v>
      </c>
      <c r="D30" s="18">
        <v>2</v>
      </c>
      <c r="E30" s="18">
        <v>20</v>
      </c>
      <c r="F30" s="18">
        <v>20</v>
      </c>
      <c r="G30" s="18">
        <v>22</v>
      </c>
      <c r="H30" s="18">
        <v>20</v>
      </c>
      <c r="I30" s="18">
        <v>0</v>
      </c>
      <c r="J30" s="15">
        <f t="shared" si="6"/>
        <v>0</v>
      </c>
      <c r="K30" s="18">
        <v>170</v>
      </c>
      <c r="L30" s="18">
        <v>158.5</v>
      </c>
      <c r="M30" s="18">
        <v>8.5</v>
      </c>
      <c r="N30" s="18">
        <v>7.9249999999999998</v>
      </c>
      <c r="O30" s="18">
        <v>0</v>
      </c>
      <c r="P30" s="19">
        <v>8421.77</v>
      </c>
      <c r="Q30" s="19">
        <v>1334.85</v>
      </c>
    </row>
    <row r="31" spans="2:17" x14ac:dyDescent="0.25">
      <c r="B31" s="14" t="s">
        <v>115</v>
      </c>
      <c r="C31" s="15">
        <v>0</v>
      </c>
      <c r="D31" s="15">
        <v>1</v>
      </c>
      <c r="E31" s="15">
        <v>17</v>
      </c>
      <c r="F31" s="15">
        <v>17</v>
      </c>
      <c r="G31" s="15">
        <v>18</v>
      </c>
      <c r="H31" s="15">
        <v>17</v>
      </c>
      <c r="I31" s="15">
        <v>0</v>
      </c>
      <c r="J31" s="15">
        <f t="shared" si="6"/>
        <v>0</v>
      </c>
      <c r="K31" s="15">
        <v>133</v>
      </c>
      <c r="L31" s="15">
        <v>133.19999999999999</v>
      </c>
      <c r="M31" s="15">
        <v>7.8239999999999998</v>
      </c>
      <c r="N31" s="15">
        <v>7.835</v>
      </c>
      <c r="O31" s="15">
        <v>0</v>
      </c>
      <c r="P31" s="16">
        <v>8006.58</v>
      </c>
      <c r="Q31" s="16">
        <v>1066.48</v>
      </c>
    </row>
    <row r="32" spans="2:17" x14ac:dyDescent="0.25">
      <c r="B32" s="17" t="s">
        <v>116</v>
      </c>
      <c r="C32" s="18">
        <v>6</v>
      </c>
      <c r="D32" s="18">
        <v>581</v>
      </c>
      <c r="E32" s="19">
        <v>7076.61</v>
      </c>
      <c r="F32" s="19">
        <v>7076.61</v>
      </c>
      <c r="G32" s="19">
        <v>7663.61</v>
      </c>
      <c r="H32" s="19">
        <v>6686.93</v>
      </c>
      <c r="I32" s="18">
        <v>0</v>
      </c>
      <c r="J32" s="15">
        <f t="shared" si="6"/>
        <v>389.67999999999938</v>
      </c>
      <c r="K32" s="19">
        <v>166016.28</v>
      </c>
      <c r="L32" s="19">
        <v>127846.94</v>
      </c>
      <c r="M32" s="18">
        <v>23.46</v>
      </c>
      <c r="N32" s="18">
        <v>19.119</v>
      </c>
      <c r="O32" s="19">
        <v>1043.21</v>
      </c>
      <c r="P32" s="19">
        <v>3113.53</v>
      </c>
      <c r="Q32" s="19">
        <v>398055.13</v>
      </c>
    </row>
    <row r="33" spans="2:17" x14ac:dyDescent="0.25">
      <c r="B33" s="14" t="s">
        <v>117</v>
      </c>
      <c r="C33" s="15">
        <v>0</v>
      </c>
      <c r="D33" s="15">
        <v>0</v>
      </c>
      <c r="E33" s="15">
        <v>57.5</v>
      </c>
      <c r="F33" s="15">
        <v>57.5</v>
      </c>
      <c r="G33" s="15">
        <v>57.5</v>
      </c>
      <c r="H33" s="15">
        <v>57.5</v>
      </c>
      <c r="I33" s="15">
        <v>0</v>
      </c>
      <c r="J33" s="15">
        <f t="shared" si="6"/>
        <v>0</v>
      </c>
      <c r="K33" s="16">
        <v>1540.65</v>
      </c>
      <c r="L33" s="16">
        <v>1474.49</v>
      </c>
      <c r="M33" s="15">
        <v>26.794</v>
      </c>
      <c r="N33" s="15">
        <v>25.643000000000001</v>
      </c>
      <c r="O33" s="16">
        <v>2170.96</v>
      </c>
      <c r="P33" s="16">
        <v>2030.47</v>
      </c>
      <c r="Q33" s="16">
        <v>2993.91</v>
      </c>
    </row>
    <row r="34" spans="2:17" x14ac:dyDescent="0.25">
      <c r="B34" s="17" t="s">
        <v>118</v>
      </c>
      <c r="C34" s="18">
        <v>0</v>
      </c>
      <c r="D34" s="18">
        <v>193</v>
      </c>
      <c r="E34" s="18">
        <v>135</v>
      </c>
      <c r="F34" s="18">
        <v>135</v>
      </c>
      <c r="G34" s="18">
        <v>328</v>
      </c>
      <c r="H34" s="18">
        <v>135</v>
      </c>
      <c r="I34" s="18">
        <v>0</v>
      </c>
      <c r="J34" s="15">
        <f t="shared" si="6"/>
        <v>0</v>
      </c>
      <c r="K34" s="18">
        <v>716</v>
      </c>
      <c r="L34" s="18">
        <v>357.5</v>
      </c>
      <c r="M34" s="18">
        <v>5.3040000000000003</v>
      </c>
      <c r="N34" s="18">
        <v>2.6480000000000001</v>
      </c>
      <c r="O34" s="19">
        <v>36887.33</v>
      </c>
      <c r="P34" s="19">
        <v>44082.52</v>
      </c>
      <c r="Q34" s="19">
        <v>15759.5</v>
      </c>
    </row>
    <row r="35" spans="2:17" x14ac:dyDescent="0.25">
      <c r="B35" s="14" t="s">
        <v>119</v>
      </c>
      <c r="C35" s="15">
        <v>0</v>
      </c>
      <c r="D35" s="15">
        <v>0</v>
      </c>
      <c r="E35" s="15">
        <v>82</v>
      </c>
      <c r="F35" s="15">
        <v>82</v>
      </c>
      <c r="G35" s="15">
        <v>82</v>
      </c>
      <c r="H35" s="15">
        <v>82</v>
      </c>
      <c r="I35" s="15">
        <v>0</v>
      </c>
      <c r="J35" s="15">
        <f t="shared" si="6"/>
        <v>0</v>
      </c>
      <c r="K35" s="16">
        <v>6970</v>
      </c>
      <c r="L35" s="16">
        <v>6560</v>
      </c>
      <c r="M35" s="15">
        <v>85</v>
      </c>
      <c r="N35" s="15">
        <v>80</v>
      </c>
      <c r="O35" s="15">
        <v>0</v>
      </c>
      <c r="P35" s="16">
        <v>2300</v>
      </c>
      <c r="Q35" s="16">
        <v>15088</v>
      </c>
    </row>
    <row r="36" spans="2:17" x14ac:dyDescent="0.25">
      <c r="B36" s="17" t="s">
        <v>120</v>
      </c>
      <c r="C36" s="18">
        <v>0</v>
      </c>
      <c r="D36" s="18">
        <v>0</v>
      </c>
      <c r="E36" s="19">
        <v>30913</v>
      </c>
      <c r="F36" s="19">
        <v>30913</v>
      </c>
      <c r="G36" s="19">
        <v>30913</v>
      </c>
      <c r="H36" s="19">
        <v>29420</v>
      </c>
      <c r="I36" s="18">
        <v>0</v>
      </c>
      <c r="J36" s="15">
        <f t="shared" si="6"/>
        <v>1493</v>
      </c>
      <c r="K36" s="19">
        <v>754443</v>
      </c>
      <c r="L36" s="19">
        <v>677141.72</v>
      </c>
      <c r="M36" s="18">
        <v>24.405000000000001</v>
      </c>
      <c r="N36" s="18">
        <v>23.015999999999998</v>
      </c>
      <c r="O36" s="18">
        <v>600</v>
      </c>
      <c r="P36" s="18">
        <v>617.67999999999995</v>
      </c>
      <c r="Q36" s="19">
        <v>418254.86</v>
      </c>
    </row>
    <row r="37" spans="2:17" x14ac:dyDescent="0.25">
      <c r="B37" s="14" t="s">
        <v>121</v>
      </c>
      <c r="C37" s="15">
        <v>25</v>
      </c>
      <c r="D37" s="15">
        <v>0</v>
      </c>
      <c r="E37" s="15">
        <v>103</v>
      </c>
      <c r="F37" s="15">
        <v>103</v>
      </c>
      <c r="G37" s="15">
        <v>128</v>
      </c>
      <c r="H37" s="15">
        <v>103</v>
      </c>
      <c r="I37" s="15">
        <v>0</v>
      </c>
      <c r="J37" s="15">
        <f t="shared" si="6"/>
        <v>0</v>
      </c>
      <c r="K37" s="16">
        <v>8218.2999999999993</v>
      </c>
      <c r="L37" s="16">
        <v>8557.58</v>
      </c>
      <c r="M37" s="15">
        <v>79.789000000000001</v>
      </c>
      <c r="N37" s="15">
        <v>83.082999999999998</v>
      </c>
      <c r="O37" s="15">
        <v>551.55999999999995</v>
      </c>
      <c r="P37" s="15">
        <v>617.46</v>
      </c>
      <c r="Q37" s="16">
        <v>5283.98</v>
      </c>
    </row>
    <row r="38" spans="2:17" x14ac:dyDescent="0.25">
      <c r="B38" s="17" t="s">
        <v>122</v>
      </c>
      <c r="C38" s="18">
        <v>0</v>
      </c>
      <c r="D38" s="18">
        <v>0</v>
      </c>
      <c r="E38" s="18">
        <v>105</v>
      </c>
      <c r="F38" s="18">
        <v>105</v>
      </c>
      <c r="G38" s="18">
        <v>105</v>
      </c>
      <c r="H38" s="18">
        <v>105</v>
      </c>
      <c r="I38" s="18">
        <v>0</v>
      </c>
      <c r="J38" s="15">
        <f t="shared" si="6"/>
        <v>0</v>
      </c>
      <c r="K38" s="19">
        <v>5250</v>
      </c>
      <c r="L38" s="19">
        <v>4200</v>
      </c>
      <c r="M38" s="18">
        <v>50</v>
      </c>
      <c r="N38" s="18">
        <v>40</v>
      </c>
      <c r="O38" s="18">
        <v>0</v>
      </c>
      <c r="P38" s="18">
        <v>340.08</v>
      </c>
      <c r="Q38" s="19">
        <v>1428.34</v>
      </c>
    </row>
    <row r="39" spans="2:17" x14ac:dyDescent="0.25">
      <c r="B39" s="14" t="s">
        <v>123</v>
      </c>
      <c r="C39" s="15">
        <v>0</v>
      </c>
      <c r="D39" s="15">
        <v>0</v>
      </c>
      <c r="E39" s="15">
        <v>30</v>
      </c>
      <c r="F39" s="15">
        <v>30</v>
      </c>
      <c r="G39" s="15">
        <v>30</v>
      </c>
      <c r="H39" s="15">
        <v>30</v>
      </c>
      <c r="I39" s="15">
        <v>0</v>
      </c>
      <c r="J39" s="15">
        <f t="shared" si="6"/>
        <v>0</v>
      </c>
      <c r="K39" s="15">
        <v>360</v>
      </c>
      <c r="L39" s="15">
        <v>339</v>
      </c>
      <c r="M39" s="15">
        <v>12</v>
      </c>
      <c r="N39" s="15">
        <v>11.3</v>
      </c>
      <c r="O39" s="15">
        <v>0</v>
      </c>
      <c r="P39" s="16">
        <v>6005.31</v>
      </c>
      <c r="Q39" s="16">
        <v>2035.8</v>
      </c>
    </row>
    <row r="40" spans="2:17" x14ac:dyDescent="0.25">
      <c r="B40" s="17" t="s">
        <v>124</v>
      </c>
      <c r="C40" s="18">
        <v>0</v>
      </c>
      <c r="D40" s="18">
        <v>0</v>
      </c>
      <c r="E40" s="18">
        <v>75</v>
      </c>
      <c r="F40" s="18">
        <v>75</v>
      </c>
      <c r="G40" s="18">
        <v>75</v>
      </c>
      <c r="H40" s="18">
        <v>75</v>
      </c>
      <c r="I40" s="18">
        <v>0</v>
      </c>
      <c r="J40" s="15">
        <f t="shared" si="6"/>
        <v>0</v>
      </c>
      <c r="K40" s="18">
        <v>540</v>
      </c>
      <c r="L40" s="18">
        <v>546</v>
      </c>
      <c r="M40" s="18">
        <v>7.2</v>
      </c>
      <c r="N40" s="18">
        <v>7.28</v>
      </c>
      <c r="O40" s="18">
        <v>0</v>
      </c>
      <c r="P40" s="19">
        <v>10893.41</v>
      </c>
      <c r="Q40" s="19">
        <v>5947.8</v>
      </c>
    </row>
    <row r="41" spans="2:17" x14ac:dyDescent="0.25">
      <c r="B41" s="14" t="s">
        <v>125</v>
      </c>
      <c r="C41" s="15">
        <v>0</v>
      </c>
      <c r="D41" s="15">
        <v>0</v>
      </c>
      <c r="E41" s="15">
        <v>34</v>
      </c>
      <c r="F41" s="15">
        <v>34</v>
      </c>
      <c r="G41" s="15">
        <v>34</v>
      </c>
      <c r="H41" s="15">
        <v>34</v>
      </c>
      <c r="I41" s="15">
        <v>0</v>
      </c>
      <c r="J41" s="15">
        <f t="shared" si="6"/>
        <v>0</v>
      </c>
      <c r="K41" s="16">
        <v>2414</v>
      </c>
      <c r="L41" s="16">
        <v>2220.1999999999998</v>
      </c>
      <c r="M41" s="15">
        <v>71</v>
      </c>
      <c r="N41" s="15">
        <v>65.3</v>
      </c>
      <c r="O41" s="15">
        <v>510</v>
      </c>
      <c r="P41" s="15">
        <v>598.28</v>
      </c>
      <c r="Q41" s="16">
        <v>1328.3</v>
      </c>
    </row>
    <row r="42" spans="2:17" x14ac:dyDescent="0.25">
      <c r="B42" s="23" t="s">
        <v>70</v>
      </c>
      <c r="C42" s="25">
        <v>31</v>
      </c>
      <c r="D42" s="24">
        <v>1211</v>
      </c>
      <c r="E42" s="24">
        <v>40392.11</v>
      </c>
      <c r="F42" s="24">
        <v>40392.11</v>
      </c>
      <c r="G42" s="24">
        <v>41634.11</v>
      </c>
      <c r="H42" s="24">
        <v>38439.43</v>
      </c>
      <c r="I42" s="25">
        <v>0</v>
      </c>
      <c r="J42" s="25">
        <f>SUM(J21:J41)</f>
        <v>1952.6799999999994</v>
      </c>
      <c r="K42" s="24">
        <v>987922.09</v>
      </c>
      <c r="L42" s="24">
        <v>852259.08</v>
      </c>
      <c r="M42" s="25">
        <v>0</v>
      </c>
      <c r="N42" s="25">
        <v>0</v>
      </c>
      <c r="O42" s="25">
        <v>0</v>
      </c>
      <c r="P42" s="25">
        <v>0</v>
      </c>
      <c r="Q42" s="24">
        <v>952506.18</v>
      </c>
    </row>
    <row r="43" spans="2:17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2:17" ht="15.75" x14ac:dyDescent="0.25">
      <c r="B44" s="152" t="s">
        <v>126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</row>
    <row r="45" spans="2:17" ht="15.75" x14ac:dyDescent="0.25"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2:17" x14ac:dyDescent="0.25">
      <c r="B46" s="37" t="s">
        <v>4</v>
      </c>
      <c r="C46" s="60">
        <v>2015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</row>
    <row r="47" spans="2:17" ht="45" x14ac:dyDescent="0.25">
      <c r="B47" s="45" t="s">
        <v>21</v>
      </c>
      <c r="C47" s="45" t="s">
        <v>93</v>
      </c>
      <c r="D47" s="45" t="s">
        <v>94</v>
      </c>
      <c r="E47" s="45" t="s">
        <v>95</v>
      </c>
      <c r="F47" s="45" t="s">
        <v>95</v>
      </c>
      <c r="G47" s="45" t="s">
        <v>96</v>
      </c>
      <c r="H47" s="45" t="s">
        <v>81</v>
      </c>
      <c r="I47" s="45" t="s">
        <v>9</v>
      </c>
      <c r="J47" s="7" t="s">
        <v>97</v>
      </c>
      <c r="K47" s="45" t="s">
        <v>225</v>
      </c>
      <c r="L47" s="45" t="s">
        <v>226</v>
      </c>
      <c r="M47" s="45" t="s">
        <v>227</v>
      </c>
      <c r="N47" s="45" t="s">
        <v>228</v>
      </c>
      <c r="O47" s="45" t="s">
        <v>83</v>
      </c>
      <c r="P47" s="45" t="s">
        <v>84</v>
      </c>
      <c r="Q47" s="45" t="s">
        <v>85</v>
      </c>
    </row>
    <row r="48" spans="2:17" x14ac:dyDescent="0.25">
      <c r="B48" s="14" t="s">
        <v>105</v>
      </c>
      <c r="C48" s="15">
        <v>0</v>
      </c>
      <c r="D48" s="15">
        <v>0</v>
      </c>
      <c r="E48" s="15">
        <v>13</v>
      </c>
      <c r="F48" s="15">
        <v>13</v>
      </c>
      <c r="G48" s="15">
        <v>13</v>
      </c>
      <c r="H48" s="15">
        <v>13</v>
      </c>
      <c r="I48" s="15">
        <v>0</v>
      </c>
      <c r="J48" s="15">
        <f>F48-H48-I48</f>
        <v>0</v>
      </c>
      <c r="K48" s="15">
        <v>39</v>
      </c>
      <c r="L48" s="15">
        <v>32.5</v>
      </c>
      <c r="M48" s="15">
        <v>3</v>
      </c>
      <c r="N48" s="15">
        <v>2.5</v>
      </c>
      <c r="O48" s="15">
        <v>0</v>
      </c>
      <c r="P48" s="16">
        <v>3590.09</v>
      </c>
      <c r="Q48" s="15">
        <v>116.68</v>
      </c>
    </row>
    <row r="49" spans="2:17" x14ac:dyDescent="0.25">
      <c r="B49" s="55" t="s">
        <v>127</v>
      </c>
      <c r="C49" s="56">
        <v>16</v>
      </c>
      <c r="D49" s="56">
        <v>25</v>
      </c>
      <c r="E49" s="57">
        <v>9590.5</v>
      </c>
      <c r="F49" s="57">
        <v>9590.5</v>
      </c>
      <c r="G49" s="57">
        <v>9631.5</v>
      </c>
      <c r="H49" s="57">
        <v>8978</v>
      </c>
      <c r="I49" s="56">
        <v>0</v>
      </c>
      <c r="J49" s="15">
        <f t="shared" ref="J49:J68" si="7">F49-H49-I49</f>
        <v>612.5</v>
      </c>
      <c r="K49" s="57">
        <v>238448.2</v>
      </c>
      <c r="L49" s="57">
        <v>216900.02</v>
      </c>
      <c r="M49" s="56">
        <v>24.863</v>
      </c>
      <c r="N49" s="56">
        <v>24.158999999999999</v>
      </c>
      <c r="O49" s="56">
        <v>453.24</v>
      </c>
      <c r="P49" s="56">
        <v>452.64</v>
      </c>
      <c r="Q49" s="57">
        <v>98176.78</v>
      </c>
    </row>
    <row r="50" spans="2:17" x14ac:dyDescent="0.25">
      <c r="B50" s="14" t="s">
        <v>128</v>
      </c>
      <c r="C50" s="15">
        <v>122</v>
      </c>
      <c r="D50" s="15">
        <v>6</v>
      </c>
      <c r="E50" s="16">
        <v>1099.5</v>
      </c>
      <c r="F50" s="16">
        <v>1099.5</v>
      </c>
      <c r="G50" s="16">
        <v>1227.5</v>
      </c>
      <c r="H50" s="16">
        <v>1099.5</v>
      </c>
      <c r="I50" s="15">
        <v>0</v>
      </c>
      <c r="J50" s="15">
        <f t="shared" si="7"/>
        <v>0</v>
      </c>
      <c r="K50" s="16">
        <v>61663.5</v>
      </c>
      <c r="L50" s="16">
        <v>51547.35</v>
      </c>
      <c r="M50" s="15">
        <v>56.082999999999998</v>
      </c>
      <c r="N50" s="15">
        <v>46.883000000000003</v>
      </c>
      <c r="O50" s="15">
        <v>448.65</v>
      </c>
      <c r="P50" s="15">
        <v>450.14</v>
      </c>
      <c r="Q50" s="16">
        <v>23203.57</v>
      </c>
    </row>
    <row r="51" spans="2:17" x14ac:dyDescent="0.25">
      <c r="B51" s="17" t="s">
        <v>106</v>
      </c>
      <c r="C51" s="18">
        <v>0</v>
      </c>
      <c r="D51" s="18">
        <v>0</v>
      </c>
      <c r="E51" s="18">
        <v>44</v>
      </c>
      <c r="F51" s="18">
        <v>44</v>
      </c>
      <c r="G51" s="18">
        <v>44</v>
      </c>
      <c r="H51" s="18">
        <v>44</v>
      </c>
      <c r="I51" s="18">
        <v>0</v>
      </c>
      <c r="J51" s="15">
        <f t="shared" si="7"/>
        <v>0</v>
      </c>
      <c r="K51" s="18">
        <v>44.9</v>
      </c>
      <c r="L51" s="18">
        <v>44.5</v>
      </c>
      <c r="M51" s="18">
        <v>1.02</v>
      </c>
      <c r="N51" s="18">
        <v>1.0109999999999999</v>
      </c>
      <c r="O51" s="18">
        <v>0</v>
      </c>
      <c r="P51" s="19">
        <v>3000.25</v>
      </c>
      <c r="Q51" s="18">
        <v>133.51</v>
      </c>
    </row>
    <row r="52" spans="2:17" x14ac:dyDescent="0.25">
      <c r="B52" s="14" t="s">
        <v>111</v>
      </c>
      <c r="C52" s="15">
        <v>0</v>
      </c>
      <c r="D52" s="15">
        <v>0</v>
      </c>
      <c r="E52" s="15">
        <v>315</v>
      </c>
      <c r="F52" s="15">
        <v>315</v>
      </c>
      <c r="G52" s="15">
        <v>315</v>
      </c>
      <c r="H52" s="15">
        <v>307</v>
      </c>
      <c r="I52" s="15">
        <v>0</v>
      </c>
      <c r="J52" s="15">
        <f t="shared" si="7"/>
        <v>8</v>
      </c>
      <c r="K52" s="16">
        <v>4567.5</v>
      </c>
      <c r="L52" s="16">
        <v>1530.45</v>
      </c>
      <c r="M52" s="15">
        <v>14.5</v>
      </c>
      <c r="N52" s="15">
        <v>4.9850000000000003</v>
      </c>
      <c r="O52" s="15">
        <v>940</v>
      </c>
      <c r="P52" s="16">
        <v>2468.96</v>
      </c>
      <c r="Q52" s="16">
        <v>3778.62</v>
      </c>
    </row>
    <row r="53" spans="2:17" x14ac:dyDescent="0.25">
      <c r="B53" s="17" t="s">
        <v>112</v>
      </c>
      <c r="C53" s="18">
        <v>0</v>
      </c>
      <c r="D53" s="18">
        <v>4</v>
      </c>
      <c r="E53" s="18">
        <v>486</v>
      </c>
      <c r="F53" s="18">
        <v>486</v>
      </c>
      <c r="G53" s="18">
        <v>490</v>
      </c>
      <c r="H53" s="18">
        <v>486</v>
      </c>
      <c r="I53" s="18">
        <v>0</v>
      </c>
      <c r="J53" s="15">
        <f t="shared" si="7"/>
        <v>0</v>
      </c>
      <c r="K53" s="19">
        <v>1810.18</v>
      </c>
      <c r="L53" s="19">
        <v>1222.6500000000001</v>
      </c>
      <c r="M53" s="18">
        <v>3.7250000000000001</v>
      </c>
      <c r="N53" s="18">
        <v>2.516</v>
      </c>
      <c r="O53" s="18">
        <v>0</v>
      </c>
      <c r="P53" s="19">
        <v>23906.04</v>
      </c>
      <c r="Q53" s="19">
        <v>29228.720000000001</v>
      </c>
    </row>
    <row r="54" spans="2:17" x14ac:dyDescent="0.25">
      <c r="B54" s="14" t="s">
        <v>129</v>
      </c>
      <c r="C54" s="15">
        <v>0</v>
      </c>
      <c r="D54" s="15">
        <v>0</v>
      </c>
      <c r="E54" s="15">
        <v>12.5</v>
      </c>
      <c r="F54" s="15">
        <v>12.5</v>
      </c>
      <c r="G54" s="15">
        <v>12.5</v>
      </c>
      <c r="H54" s="15">
        <v>12.5</v>
      </c>
      <c r="I54" s="15">
        <v>0</v>
      </c>
      <c r="J54" s="15">
        <f t="shared" si="7"/>
        <v>0</v>
      </c>
      <c r="K54" s="15">
        <v>125</v>
      </c>
      <c r="L54" s="15">
        <v>115</v>
      </c>
      <c r="M54" s="15">
        <v>10</v>
      </c>
      <c r="N54" s="15">
        <v>9.1999999999999993</v>
      </c>
      <c r="O54" s="15">
        <v>505</v>
      </c>
      <c r="P54" s="15">
        <v>508.8</v>
      </c>
      <c r="Q54" s="15">
        <v>58.51</v>
      </c>
    </row>
    <row r="55" spans="2:17" x14ac:dyDescent="0.25">
      <c r="B55" s="17" t="s">
        <v>130</v>
      </c>
      <c r="C55" s="18">
        <v>0</v>
      </c>
      <c r="D55" s="18">
        <v>5</v>
      </c>
      <c r="E55" s="18">
        <v>22</v>
      </c>
      <c r="F55" s="18">
        <v>22</v>
      </c>
      <c r="G55" s="18">
        <v>27</v>
      </c>
      <c r="H55" s="18">
        <v>22</v>
      </c>
      <c r="I55" s="18">
        <v>0</v>
      </c>
      <c r="J55" s="15">
        <f t="shared" si="7"/>
        <v>0</v>
      </c>
      <c r="K55" s="18">
        <v>146</v>
      </c>
      <c r="L55" s="18">
        <v>298</v>
      </c>
      <c r="M55" s="18">
        <v>6.6360000000000001</v>
      </c>
      <c r="N55" s="18">
        <v>13.545</v>
      </c>
      <c r="O55" s="19">
        <v>1102.82</v>
      </c>
      <c r="P55" s="19">
        <v>1102.82</v>
      </c>
      <c r="Q55" s="18">
        <v>328.64</v>
      </c>
    </row>
    <row r="56" spans="2:17" x14ac:dyDescent="0.25">
      <c r="B56" s="14" t="s">
        <v>113</v>
      </c>
      <c r="C56" s="15">
        <v>1</v>
      </c>
      <c r="D56" s="15">
        <v>3</v>
      </c>
      <c r="E56" s="16">
        <v>2214</v>
      </c>
      <c r="F56" s="16">
        <v>2214</v>
      </c>
      <c r="G56" s="16">
        <v>2218</v>
      </c>
      <c r="H56" s="16">
        <v>1298.58</v>
      </c>
      <c r="I56" s="15">
        <v>0</v>
      </c>
      <c r="J56" s="15">
        <f t="shared" si="7"/>
        <v>915.42000000000007</v>
      </c>
      <c r="K56" s="16">
        <v>20327.5</v>
      </c>
      <c r="L56" s="16">
        <v>11112.82</v>
      </c>
      <c r="M56" s="15">
        <v>9.1809999999999992</v>
      </c>
      <c r="N56" s="15">
        <v>8.5579999999999998</v>
      </c>
      <c r="O56" s="16">
        <v>1166.05</v>
      </c>
      <c r="P56" s="16">
        <v>1163.1199999999999</v>
      </c>
      <c r="Q56" s="16">
        <v>12925.56</v>
      </c>
    </row>
    <row r="57" spans="2:17" x14ac:dyDescent="0.25">
      <c r="B57" s="17" t="s">
        <v>131</v>
      </c>
      <c r="C57" s="18">
        <v>0</v>
      </c>
      <c r="D57" s="18">
        <v>0</v>
      </c>
      <c r="E57" s="18">
        <v>125</v>
      </c>
      <c r="F57" s="18">
        <v>125</v>
      </c>
      <c r="G57" s="18">
        <v>125</v>
      </c>
      <c r="H57" s="18">
        <v>125</v>
      </c>
      <c r="I57" s="18">
        <v>0</v>
      </c>
      <c r="J57" s="15">
        <f t="shared" si="7"/>
        <v>0</v>
      </c>
      <c r="K57" s="19">
        <v>1131.25</v>
      </c>
      <c r="L57" s="19">
        <v>1062.5</v>
      </c>
      <c r="M57" s="18">
        <v>9.0500000000000007</v>
      </c>
      <c r="N57" s="18">
        <v>8.5</v>
      </c>
      <c r="O57" s="18">
        <v>0</v>
      </c>
      <c r="P57" s="19">
        <v>1213.8699999999999</v>
      </c>
      <c r="Q57" s="19">
        <v>1289.74</v>
      </c>
    </row>
    <row r="58" spans="2:17" x14ac:dyDescent="0.25">
      <c r="B58" s="14" t="s">
        <v>116</v>
      </c>
      <c r="C58" s="15">
        <v>7.5</v>
      </c>
      <c r="D58" s="15">
        <v>39</v>
      </c>
      <c r="E58" s="16">
        <v>25474.39</v>
      </c>
      <c r="F58" s="16">
        <v>25474.39</v>
      </c>
      <c r="G58" s="16">
        <v>25520.89</v>
      </c>
      <c r="H58" s="16">
        <v>18826.46</v>
      </c>
      <c r="I58" s="15">
        <v>0</v>
      </c>
      <c r="J58" s="15">
        <f t="shared" si="7"/>
        <v>6647.93</v>
      </c>
      <c r="K58" s="16">
        <v>221374.13</v>
      </c>
      <c r="L58" s="16">
        <v>149318.07</v>
      </c>
      <c r="M58" s="15">
        <v>8.69</v>
      </c>
      <c r="N58" s="15">
        <v>7.931</v>
      </c>
      <c r="O58" s="15">
        <v>979.73</v>
      </c>
      <c r="P58" s="15">
        <v>980.42</v>
      </c>
      <c r="Q58" s="16">
        <v>146394.43</v>
      </c>
    </row>
    <row r="59" spans="2:17" x14ac:dyDescent="0.25">
      <c r="B59" s="17" t="s">
        <v>117</v>
      </c>
      <c r="C59" s="18">
        <v>0.5</v>
      </c>
      <c r="D59" s="18">
        <v>0</v>
      </c>
      <c r="E59" s="18">
        <v>237.75</v>
      </c>
      <c r="F59" s="18">
        <v>237.75</v>
      </c>
      <c r="G59" s="18">
        <v>238.25</v>
      </c>
      <c r="H59" s="18">
        <v>237.75</v>
      </c>
      <c r="I59" s="18">
        <v>0</v>
      </c>
      <c r="J59" s="15">
        <f t="shared" si="7"/>
        <v>0</v>
      </c>
      <c r="K59" s="19">
        <v>1185.54</v>
      </c>
      <c r="L59" s="18">
        <v>857.63</v>
      </c>
      <c r="M59" s="18">
        <v>4.9859999999999998</v>
      </c>
      <c r="N59" s="18">
        <v>3.6070000000000002</v>
      </c>
      <c r="O59" s="19">
        <v>1670.4</v>
      </c>
      <c r="P59" s="19">
        <v>1978.7</v>
      </c>
      <c r="Q59" s="19">
        <v>1697</v>
      </c>
    </row>
    <row r="60" spans="2:17" x14ac:dyDescent="0.25">
      <c r="B60" s="14" t="s">
        <v>118</v>
      </c>
      <c r="C60" s="15">
        <v>0</v>
      </c>
      <c r="D60" s="15">
        <v>0</v>
      </c>
      <c r="E60" s="15">
        <v>11</v>
      </c>
      <c r="F60" s="15">
        <v>11</v>
      </c>
      <c r="G60" s="15">
        <v>11</v>
      </c>
      <c r="H60" s="15">
        <v>11</v>
      </c>
      <c r="I60" s="15">
        <v>0</v>
      </c>
      <c r="J60" s="15">
        <f t="shared" si="7"/>
        <v>0</v>
      </c>
      <c r="K60" s="15">
        <v>11</v>
      </c>
      <c r="L60" s="15">
        <v>9.5</v>
      </c>
      <c r="M60" s="15">
        <v>1</v>
      </c>
      <c r="N60" s="15">
        <v>0.86399999999999999</v>
      </c>
      <c r="O60" s="15">
        <v>0</v>
      </c>
      <c r="P60" s="16">
        <v>40292.629999999997</v>
      </c>
      <c r="Q60" s="15">
        <v>382.78</v>
      </c>
    </row>
    <row r="61" spans="2:17" ht="22.5" x14ac:dyDescent="0.25">
      <c r="B61" s="17" t="s">
        <v>132</v>
      </c>
      <c r="C61" s="18">
        <v>0</v>
      </c>
      <c r="D61" s="18">
        <v>0</v>
      </c>
      <c r="E61" s="18">
        <v>740</v>
      </c>
      <c r="F61" s="18">
        <v>740</v>
      </c>
      <c r="G61" s="18">
        <v>740</v>
      </c>
      <c r="H61" s="18">
        <v>722</v>
      </c>
      <c r="I61" s="18">
        <v>0</v>
      </c>
      <c r="J61" s="15">
        <f t="shared" si="7"/>
        <v>18</v>
      </c>
      <c r="K61" s="19">
        <v>585900</v>
      </c>
      <c r="L61" s="19">
        <v>451810</v>
      </c>
      <c r="M61" s="18">
        <v>791.75699999999995</v>
      </c>
      <c r="N61" s="18">
        <v>625.77599999999995</v>
      </c>
      <c r="O61" s="18">
        <v>11.83</v>
      </c>
      <c r="P61" s="18">
        <v>11.51</v>
      </c>
      <c r="Q61" s="19">
        <v>5200.22</v>
      </c>
    </row>
    <row r="62" spans="2:17" x14ac:dyDescent="0.25">
      <c r="B62" s="14" t="s">
        <v>119</v>
      </c>
      <c r="C62" s="15">
        <v>0</v>
      </c>
      <c r="D62" s="15">
        <v>20</v>
      </c>
      <c r="E62" s="15">
        <v>50</v>
      </c>
      <c r="F62" s="15">
        <v>50</v>
      </c>
      <c r="G62" s="15">
        <v>70</v>
      </c>
      <c r="H62" s="15">
        <v>50</v>
      </c>
      <c r="I62" s="15">
        <v>0</v>
      </c>
      <c r="J62" s="15">
        <f t="shared" si="7"/>
        <v>0</v>
      </c>
      <c r="K62" s="15">
        <v>600</v>
      </c>
      <c r="L62" s="15">
        <v>270</v>
      </c>
      <c r="M62" s="15">
        <v>12</v>
      </c>
      <c r="N62" s="15">
        <v>5.4</v>
      </c>
      <c r="O62" s="15">
        <v>0</v>
      </c>
      <c r="P62" s="16">
        <v>3100</v>
      </c>
      <c r="Q62" s="15">
        <v>837</v>
      </c>
    </row>
    <row r="63" spans="2:17" x14ac:dyDescent="0.25">
      <c r="B63" s="17" t="s">
        <v>120</v>
      </c>
      <c r="C63" s="18">
        <v>0</v>
      </c>
      <c r="D63" s="18">
        <v>0</v>
      </c>
      <c r="E63" s="19">
        <v>109719</v>
      </c>
      <c r="F63" s="19">
        <v>109719</v>
      </c>
      <c r="G63" s="19">
        <v>109719</v>
      </c>
      <c r="H63" s="19">
        <v>69329</v>
      </c>
      <c r="I63" s="18">
        <v>0</v>
      </c>
      <c r="J63" s="15">
        <f t="shared" si="7"/>
        <v>40390</v>
      </c>
      <c r="K63" s="19">
        <v>1783111.5</v>
      </c>
      <c r="L63" s="19">
        <v>1057575.9099999999</v>
      </c>
      <c r="M63" s="18">
        <v>16.251999999999999</v>
      </c>
      <c r="N63" s="18">
        <v>15.254</v>
      </c>
      <c r="O63" s="18">
        <v>584.59</v>
      </c>
      <c r="P63" s="18">
        <v>628.84</v>
      </c>
      <c r="Q63" s="19">
        <v>665043.93999999994</v>
      </c>
    </row>
    <row r="64" spans="2:17" x14ac:dyDescent="0.25">
      <c r="B64" s="14" t="s">
        <v>122</v>
      </c>
      <c r="C64" s="15">
        <v>0</v>
      </c>
      <c r="D64" s="15">
        <v>0</v>
      </c>
      <c r="E64" s="15">
        <v>12</v>
      </c>
      <c r="F64" s="15">
        <v>12</v>
      </c>
      <c r="G64" s="15">
        <v>12</v>
      </c>
      <c r="H64" s="15">
        <v>0</v>
      </c>
      <c r="I64" s="15">
        <v>0</v>
      </c>
      <c r="J64" s="15">
        <f t="shared" si="7"/>
        <v>12</v>
      </c>
      <c r="K64" s="15">
        <v>312</v>
      </c>
      <c r="L64" s="15">
        <v>0</v>
      </c>
      <c r="M64" s="15">
        <v>26</v>
      </c>
      <c r="N64" s="15">
        <v>0</v>
      </c>
      <c r="O64" s="15">
        <v>0</v>
      </c>
      <c r="P64" s="15">
        <v>0</v>
      </c>
      <c r="Q64" s="15">
        <v>0</v>
      </c>
    </row>
    <row r="65" spans="2:18" x14ac:dyDescent="0.25">
      <c r="B65" s="17" t="s">
        <v>133</v>
      </c>
      <c r="C65" s="18">
        <v>0</v>
      </c>
      <c r="D65" s="18">
        <v>0</v>
      </c>
      <c r="E65" s="18">
        <v>8</v>
      </c>
      <c r="F65" s="18">
        <v>8</v>
      </c>
      <c r="G65" s="18">
        <v>8</v>
      </c>
      <c r="H65" s="18">
        <v>4</v>
      </c>
      <c r="I65" s="18">
        <v>0</v>
      </c>
      <c r="J65" s="15">
        <f t="shared" si="7"/>
        <v>4</v>
      </c>
      <c r="K65" s="18">
        <v>64</v>
      </c>
      <c r="L65" s="18">
        <v>28.8</v>
      </c>
      <c r="M65" s="18">
        <v>8</v>
      </c>
      <c r="N65" s="18">
        <v>7.2</v>
      </c>
      <c r="O65" s="19">
        <v>1025</v>
      </c>
      <c r="P65" s="19">
        <v>1021.35</v>
      </c>
      <c r="Q65" s="18">
        <v>29.41</v>
      </c>
      <c r="R65" s="22"/>
    </row>
    <row r="66" spans="2:18" x14ac:dyDescent="0.25">
      <c r="B66" s="14" t="s">
        <v>123</v>
      </c>
      <c r="C66" s="15">
        <v>91</v>
      </c>
      <c r="D66" s="16">
        <v>1082</v>
      </c>
      <c r="E66" s="16">
        <v>1836</v>
      </c>
      <c r="F66" s="16">
        <v>1836</v>
      </c>
      <c r="G66" s="16">
        <v>3009</v>
      </c>
      <c r="H66" s="16">
        <v>1836</v>
      </c>
      <c r="I66" s="15">
        <v>0</v>
      </c>
      <c r="J66" s="15">
        <f t="shared" si="7"/>
        <v>0</v>
      </c>
      <c r="K66" s="16">
        <v>14914.65</v>
      </c>
      <c r="L66" s="16">
        <v>14288.9</v>
      </c>
      <c r="M66" s="15">
        <v>8.1229999999999993</v>
      </c>
      <c r="N66" s="15">
        <v>7.7830000000000004</v>
      </c>
      <c r="O66" s="15">
        <v>0</v>
      </c>
      <c r="P66" s="16">
        <v>3399.68</v>
      </c>
      <c r="Q66" s="16">
        <v>48577.62</v>
      </c>
    </row>
    <row r="67" spans="2:18" x14ac:dyDescent="0.25">
      <c r="B67" s="17" t="s">
        <v>134</v>
      </c>
      <c r="C67" s="18">
        <v>0</v>
      </c>
      <c r="D67" s="18">
        <v>0</v>
      </c>
      <c r="E67" s="18">
        <v>25</v>
      </c>
      <c r="F67" s="18">
        <v>25</v>
      </c>
      <c r="G67" s="18">
        <v>25</v>
      </c>
      <c r="H67" s="18">
        <v>0</v>
      </c>
      <c r="I67" s="18">
        <v>0</v>
      </c>
      <c r="J67" s="15">
        <f t="shared" si="7"/>
        <v>25</v>
      </c>
      <c r="K67" s="18">
        <v>7.75</v>
      </c>
      <c r="L67" s="18">
        <v>0</v>
      </c>
      <c r="M67" s="18">
        <v>0.31</v>
      </c>
      <c r="N67" s="18">
        <v>0</v>
      </c>
      <c r="O67" s="18">
        <v>0</v>
      </c>
      <c r="P67" s="18">
        <v>0</v>
      </c>
      <c r="Q67" s="18">
        <v>0</v>
      </c>
    </row>
    <row r="68" spans="2:18" x14ac:dyDescent="0.25">
      <c r="B68" s="14" t="s">
        <v>125</v>
      </c>
      <c r="C68" s="15">
        <v>0</v>
      </c>
      <c r="D68" s="15">
        <v>0</v>
      </c>
      <c r="E68" s="16">
        <v>1254.5</v>
      </c>
      <c r="F68" s="16">
        <v>1254.5</v>
      </c>
      <c r="G68" s="16">
        <v>1254.5</v>
      </c>
      <c r="H68" s="16">
        <v>1254.5</v>
      </c>
      <c r="I68" s="15">
        <v>0</v>
      </c>
      <c r="J68" s="15">
        <f t="shared" si="7"/>
        <v>0</v>
      </c>
      <c r="K68" s="16">
        <v>27586</v>
      </c>
      <c r="L68" s="16">
        <v>20128.599999999999</v>
      </c>
      <c r="M68" s="15">
        <v>21.99</v>
      </c>
      <c r="N68" s="15">
        <v>16.045000000000002</v>
      </c>
      <c r="O68" s="15">
        <v>467.2</v>
      </c>
      <c r="P68" s="15">
        <v>466.19</v>
      </c>
      <c r="Q68" s="16">
        <v>9383.73</v>
      </c>
    </row>
    <row r="69" spans="2:18" x14ac:dyDescent="0.25">
      <c r="B69" s="23" t="s">
        <v>70</v>
      </c>
      <c r="C69" s="25">
        <v>238</v>
      </c>
      <c r="D69" s="24">
        <v>1184</v>
      </c>
      <c r="E69" s="24">
        <v>153289.14000000001</v>
      </c>
      <c r="F69" s="24">
        <v>153289.14000000001</v>
      </c>
      <c r="G69" s="24">
        <v>154711.14000000001</v>
      </c>
      <c r="H69" s="24">
        <v>104656.29</v>
      </c>
      <c r="I69" s="25">
        <v>0</v>
      </c>
      <c r="J69" s="25">
        <f>SUM(J48:J68)</f>
        <v>48632.85</v>
      </c>
      <c r="K69" s="25">
        <f>SUM(K48:K68)</f>
        <v>2963369.6</v>
      </c>
      <c r="L69" s="98">
        <f>SUM(L48:L68)</f>
        <v>1978153.2</v>
      </c>
      <c r="M69" s="25">
        <v>0</v>
      </c>
      <c r="N69" s="25">
        <v>0</v>
      </c>
      <c r="O69" s="25">
        <v>0</v>
      </c>
      <c r="P69" s="25">
        <v>0</v>
      </c>
      <c r="Q69" s="24">
        <v>1046786.46</v>
      </c>
    </row>
    <row r="70" spans="2:18" x14ac:dyDescent="0.25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</row>
    <row r="71" spans="2:18" x14ac:dyDescent="0.25">
      <c r="B71" s="145" t="s">
        <v>176</v>
      </c>
      <c r="C71" s="145"/>
      <c r="D71" s="145"/>
      <c r="E71" s="145"/>
      <c r="F71" s="145"/>
      <c r="G71" s="145"/>
      <c r="H71" s="145"/>
      <c r="I71" s="145"/>
      <c r="J71" s="145"/>
      <c r="K71" s="59"/>
      <c r="L71" s="59"/>
      <c r="M71" s="59"/>
      <c r="N71" s="59"/>
      <c r="O71" s="59"/>
      <c r="P71" s="59"/>
    </row>
    <row r="72" spans="2:18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9"/>
      <c r="L72" s="59"/>
      <c r="M72" s="59"/>
      <c r="N72" s="59"/>
      <c r="O72" s="59"/>
      <c r="P72" s="59"/>
    </row>
  </sheetData>
  <mergeCells count="10">
    <mergeCell ref="B17:K17"/>
    <mergeCell ref="B18:P18"/>
    <mergeCell ref="B44:P44"/>
    <mergeCell ref="B71:J71"/>
    <mergeCell ref="B1:P1"/>
    <mergeCell ref="B2:Q2"/>
    <mergeCell ref="B3:Q3"/>
    <mergeCell ref="B4:Q4"/>
    <mergeCell ref="B6:C6"/>
    <mergeCell ref="B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N68"/>
  <sheetViews>
    <sheetView topLeftCell="A7" workbookViewId="0">
      <selection activeCell="O8" sqref="O8"/>
    </sheetView>
  </sheetViews>
  <sheetFormatPr baseColWidth="10" defaultRowHeight="15" x14ac:dyDescent="0.25"/>
  <cols>
    <col min="1" max="1" width="7.140625" customWidth="1"/>
    <col min="2" max="2" width="23.5703125" bestFit="1" customWidth="1"/>
  </cols>
  <sheetData>
    <row r="3" spans="2:14" ht="15.75" x14ac:dyDescent="0.25">
      <c r="B3" s="146" t="s"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4" x14ac:dyDescent="0.25">
      <c r="B4" s="154" t="s">
        <v>1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2:14" x14ac:dyDescent="0.25">
      <c r="B5" s="155" t="s">
        <v>79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2:14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2:14" x14ac:dyDescent="0.25">
      <c r="B7" s="156" t="s">
        <v>3</v>
      </c>
      <c r="C7" s="156"/>
      <c r="D7" s="37" t="s">
        <v>4</v>
      </c>
      <c r="F7" s="39"/>
      <c r="G7" s="40"/>
      <c r="H7" s="40"/>
      <c r="I7" s="40"/>
      <c r="J7" s="40"/>
      <c r="K7" s="40"/>
      <c r="L7" s="37" t="s">
        <v>5</v>
      </c>
      <c r="M7" s="38" t="s">
        <v>6</v>
      </c>
    </row>
    <row r="8" spans="2:14" ht="45" x14ac:dyDescent="0.25">
      <c r="B8" s="32" t="s">
        <v>80</v>
      </c>
      <c r="C8" s="7" t="s">
        <v>229</v>
      </c>
      <c r="D8" s="7" t="s">
        <v>224</v>
      </c>
      <c r="E8" s="7" t="s">
        <v>81</v>
      </c>
      <c r="F8" s="7" t="s">
        <v>9</v>
      </c>
      <c r="G8" s="7" t="s">
        <v>82</v>
      </c>
      <c r="H8" s="7" t="s">
        <v>225</v>
      </c>
      <c r="I8" s="7" t="s">
        <v>230</v>
      </c>
      <c r="J8" s="7" t="s">
        <v>227</v>
      </c>
      <c r="K8" s="7" t="s">
        <v>228</v>
      </c>
      <c r="L8" s="7" t="s">
        <v>83</v>
      </c>
      <c r="M8" s="7" t="s">
        <v>84</v>
      </c>
      <c r="N8" s="7" t="s">
        <v>85</v>
      </c>
    </row>
    <row r="9" spans="2:14" x14ac:dyDescent="0.25">
      <c r="B9" s="41" t="s">
        <v>19</v>
      </c>
      <c r="C9" s="42">
        <f>C48+C65</f>
        <v>72867</v>
      </c>
      <c r="D9" s="42">
        <f t="shared" ref="D9:N9" si="0">D48+D65</f>
        <v>10520</v>
      </c>
      <c r="E9" s="42">
        <f t="shared" si="0"/>
        <v>0</v>
      </c>
      <c r="F9" s="42">
        <f t="shared" si="0"/>
        <v>0</v>
      </c>
      <c r="G9" s="42">
        <f t="shared" si="0"/>
        <v>72867</v>
      </c>
      <c r="H9" s="42">
        <f t="shared" si="0"/>
        <v>386753.98</v>
      </c>
      <c r="I9" s="42">
        <f t="shared" si="0"/>
        <v>0</v>
      </c>
      <c r="J9" s="42">
        <f t="shared" si="0"/>
        <v>0</v>
      </c>
      <c r="K9" s="42">
        <f t="shared" si="0"/>
        <v>0</v>
      </c>
      <c r="L9" s="42">
        <f t="shared" si="0"/>
        <v>0</v>
      </c>
      <c r="M9" s="42">
        <f t="shared" si="0"/>
        <v>0</v>
      </c>
      <c r="N9" s="42">
        <f t="shared" si="0"/>
        <v>0</v>
      </c>
    </row>
    <row r="10" spans="2:14" x14ac:dyDescent="0.2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2:14" x14ac:dyDescent="0.25">
      <c r="L11" s="37" t="s">
        <v>5</v>
      </c>
      <c r="M11" s="38" t="s">
        <v>6</v>
      </c>
    </row>
    <row r="12" spans="2:14" x14ac:dyDescent="0.25">
      <c r="B12" s="155" t="s">
        <v>86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</row>
    <row r="13" spans="2:14" x14ac:dyDescent="0.25">
      <c r="C13" s="37" t="s">
        <v>4</v>
      </c>
      <c r="D13" s="44">
        <v>2016</v>
      </c>
      <c r="F13" s="22"/>
      <c r="G13" s="22"/>
    </row>
    <row r="14" spans="2:14" ht="45" x14ac:dyDescent="0.25">
      <c r="B14" s="45" t="s">
        <v>21</v>
      </c>
      <c r="C14" s="8" t="s">
        <v>229</v>
      </c>
      <c r="D14" s="7" t="s">
        <v>224</v>
      </c>
      <c r="E14" s="7" t="s">
        <v>81</v>
      </c>
      <c r="F14" s="7" t="s">
        <v>9</v>
      </c>
      <c r="G14" s="8" t="s">
        <v>82</v>
      </c>
      <c r="H14" s="7" t="s">
        <v>225</v>
      </c>
      <c r="I14" s="7" t="s">
        <v>230</v>
      </c>
      <c r="J14" s="7" t="s">
        <v>227</v>
      </c>
      <c r="K14" s="7" t="s">
        <v>228</v>
      </c>
      <c r="L14" s="7" t="s">
        <v>83</v>
      </c>
      <c r="M14" s="7" t="s">
        <v>84</v>
      </c>
      <c r="N14" s="7" t="s">
        <v>85</v>
      </c>
    </row>
    <row r="15" spans="2:14" x14ac:dyDescent="0.25">
      <c r="B15" s="14" t="s">
        <v>22</v>
      </c>
      <c r="C15" s="15">
        <v>16</v>
      </c>
      <c r="D15" s="15">
        <v>6</v>
      </c>
      <c r="E15" s="15">
        <v>0</v>
      </c>
      <c r="F15" s="15">
        <v>0</v>
      </c>
      <c r="G15" s="15">
        <f t="shared" ref="G15:G47" si="1">C15-E15-F15</f>
        <v>16</v>
      </c>
      <c r="H15" s="15">
        <v>98.45</v>
      </c>
      <c r="I15" s="15">
        <v>0</v>
      </c>
      <c r="J15" s="15">
        <v>6.1529999999999996</v>
      </c>
      <c r="K15" s="15">
        <v>0</v>
      </c>
      <c r="L15" s="15">
        <v>0</v>
      </c>
      <c r="M15" s="15">
        <v>0</v>
      </c>
      <c r="N15" s="15">
        <v>0</v>
      </c>
    </row>
    <row r="16" spans="2:14" x14ac:dyDescent="0.25">
      <c r="B16" s="17" t="s">
        <v>23</v>
      </c>
      <c r="C16" s="18">
        <v>53</v>
      </c>
      <c r="D16" s="18">
        <v>12</v>
      </c>
      <c r="E16" s="18">
        <v>0</v>
      </c>
      <c r="F16" s="18">
        <v>0</v>
      </c>
      <c r="G16" s="15">
        <f t="shared" si="1"/>
        <v>53</v>
      </c>
      <c r="H16" s="18">
        <v>435</v>
      </c>
      <c r="I16" s="18">
        <v>0</v>
      </c>
      <c r="J16" s="18">
        <v>8.2080000000000002</v>
      </c>
      <c r="K16" s="18">
        <v>0</v>
      </c>
      <c r="L16" s="18">
        <v>0</v>
      </c>
      <c r="M16" s="18">
        <v>0</v>
      </c>
      <c r="N16" s="18">
        <v>0</v>
      </c>
    </row>
    <row r="17" spans="2:14" x14ac:dyDescent="0.25">
      <c r="B17" s="14" t="s">
        <v>25</v>
      </c>
      <c r="C17" s="15">
        <v>8</v>
      </c>
      <c r="D17" s="21"/>
      <c r="E17" s="21"/>
      <c r="F17" s="21"/>
      <c r="G17" s="15">
        <f t="shared" si="1"/>
        <v>8</v>
      </c>
      <c r="H17" s="15">
        <v>240</v>
      </c>
      <c r="I17" s="21"/>
      <c r="J17" s="15">
        <v>30</v>
      </c>
      <c r="K17" s="21"/>
      <c r="L17" s="21"/>
      <c r="M17" s="21"/>
      <c r="N17" s="21"/>
    </row>
    <row r="18" spans="2:14" x14ac:dyDescent="0.25">
      <c r="B18" s="17" t="s">
        <v>26</v>
      </c>
      <c r="C18" s="19">
        <v>2050</v>
      </c>
      <c r="D18" s="18">
        <v>402</v>
      </c>
      <c r="E18" s="18">
        <v>0</v>
      </c>
      <c r="F18" s="18">
        <v>0</v>
      </c>
      <c r="G18" s="15">
        <f t="shared" si="1"/>
        <v>2050</v>
      </c>
      <c r="H18" s="19">
        <v>46077.5</v>
      </c>
      <c r="I18" s="18">
        <v>0</v>
      </c>
      <c r="J18" s="18">
        <v>22.477</v>
      </c>
      <c r="K18" s="18">
        <v>0</v>
      </c>
      <c r="L18" s="18">
        <v>0</v>
      </c>
      <c r="M18" s="18">
        <v>0</v>
      </c>
      <c r="N18" s="18">
        <v>0</v>
      </c>
    </row>
    <row r="19" spans="2:14" x14ac:dyDescent="0.25">
      <c r="B19" s="14" t="s">
        <v>27</v>
      </c>
      <c r="C19" s="15">
        <v>3</v>
      </c>
      <c r="D19" s="15">
        <v>2.5</v>
      </c>
      <c r="E19" s="15">
        <v>0</v>
      </c>
      <c r="F19" s="15">
        <v>0</v>
      </c>
      <c r="G19" s="15">
        <f t="shared" si="1"/>
        <v>3</v>
      </c>
      <c r="H19" s="15">
        <v>27</v>
      </c>
      <c r="I19" s="15">
        <v>0</v>
      </c>
      <c r="J19" s="15">
        <v>9</v>
      </c>
      <c r="K19" s="15">
        <v>0</v>
      </c>
      <c r="L19" s="15">
        <v>0</v>
      </c>
      <c r="M19" s="15">
        <v>0</v>
      </c>
      <c r="N19" s="15">
        <v>0</v>
      </c>
    </row>
    <row r="20" spans="2:14" x14ac:dyDescent="0.25">
      <c r="B20" s="17" t="s">
        <v>28</v>
      </c>
      <c r="C20" s="18">
        <v>24</v>
      </c>
      <c r="D20" s="18">
        <v>0.5</v>
      </c>
      <c r="E20" s="18">
        <v>0</v>
      </c>
      <c r="F20" s="18">
        <v>0</v>
      </c>
      <c r="G20" s="15">
        <f t="shared" si="1"/>
        <v>24</v>
      </c>
      <c r="H20" s="18">
        <v>648</v>
      </c>
      <c r="I20" s="18">
        <v>0</v>
      </c>
      <c r="J20" s="18">
        <v>27</v>
      </c>
      <c r="K20" s="18">
        <v>0</v>
      </c>
      <c r="L20" s="18">
        <v>0</v>
      </c>
      <c r="M20" s="18">
        <v>0</v>
      </c>
      <c r="N20" s="18">
        <v>0</v>
      </c>
    </row>
    <row r="21" spans="2:14" x14ac:dyDescent="0.25">
      <c r="B21" s="14" t="s">
        <v>29</v>
      </c>
      <c r="C21" s="15">
        <v>81</v>
      </c>
      <c r="D21" s="21"/>
      <c r="E21" s="21"/>
      <c r="F21" s="21"/>
      <c r="G21" s="15">
        <f t="shared" si="1"/>
        <v>81</v>
      </c>
      <c r="H21" s="15">
        <v>324</v>
      </c>
      <c r="I21" s="21"/>
      <c r="J21" s="15">
        <v>4</v>
      </c>
      <c r="K21" s="21"/>
      <c r="L21" s="21"/>
      <c r="M21" s="21"/>
      <c r="N21" s="21"/>
    </row>
    <row r="22" spans="2:14" x14ac:dyDescent="0.25">
      <c r="B22" s="17" t="s">
        <v>30</v>
      </c>
      <c r="C22" s="18">
        <v>46</v>
      </c>
      <c r="D22" s="33"/>
      <c r="E22" s="33"/>
      <c r="F22" s="33"/>
      <c r="G22" s="15">
        <f t="shared" si="1"/>
        <v>46</v>
      </c>
      <c r="H22" s="19">
        <v>1273</v>
      </c>
      <c r="I22" s="33"/>
      <c r="J22" s="18">
        <v>27.673999999999999</v>
      </c>
      <c r="K22" s="33"/>
      <c r="L22" s="33"/>
      <c r="M22" s="33"/>
      <c r="N22" s="33"/>
    </row>
    <row r="23" spans="2:14" x14ac:dyDescent="0.25">
      <c r="B23" s="14" t="s">
        <v>75</v>
      </c>
      <c r="C23" s="15">
        <v>15</v>
      </c>
      <c r="D23" s="15">
        <v>10</v>
      </c>
      <c r="E23" s="15">
        <v>0</v>
      </c>
      <c r="F23" s="15">
        <v>0</v>
      </c>
      <c r="G23" s="15">
        <f t="shared" si="1"/>
        <v>15</v>
      </c>
      <c r="H23" s="15">
        <v>390</v>
      </c>
      <c r="I23" s="15">
        <v>0</v>
      </c>
      <c r="J23" s="15">
        <v>26</v>
      </c>
      <c r="K23" s="15">
        <v>0</v>
      </c>
      <c r="L23" s="15">
        <v>0</v>
      </c>
      <c r="M23" s="15">
        <v>0</v>
      </c>
      <c r="N23" s="15">
        <v>0</v>
      </c>
    </row>
    <row r="24" spans="2:14" x14ac:dyDescent="0.25">
      <c r="B24" s="17" t="s">
        <v>33</v>
      </c>
      <c r="C24" s="18">
        <v>641</v>
      </c>
      <c r="D24" s="18">
        <v>77</v>
      </c>
      <c r="E24" s="18">
        <v>0</v>
      </c>
      <c r="F24" s="18">
        <v>0</v>
      </c>
      <c r="G24" s="15">
        <f t="shared" si="1"/>
        <v>641</v>
      </c>
      <c r="H24" s="19">
        <v>19277.25</v>
      </c>
      <c r="I24" s="18">
        <v>0</v>
      </c>
      <c r="J24" s="18">
        <v>30.074000000000002</v>
      </c>
      <c r="K24" s="18">
        <v>0</v>
      </c>
      <c r="L24" s="18">
        <v>0</v>
      </c>
      <c r="M24" s="18">
        <v>0</v>
      </c>
      <c r="N24" s="18">
        <v>0</v>
      </c>
    </row>
    <row r="25" spans="2:14" x14ac:dyDescent="0.25">
      <c r="B25" s="14" t="s">
        <v>37</v>
      </c>
      <c r="C25" s="15">
        <v>818</v>
      </c>
      <c r="D25" s="15">
        <v>71</v>
      </c>
      <c r="E25" s="15">
        <v>0</v>
      </c>
      <c r="F25" s="15">
        <v>0</v>
      </c>
      <c r="G25" s="15">
        <f t="shared" si="1"/>
        <v>818</v>
      </c>
      <c r="H25" s="16">
        <v>19173.5</v>
      </c>
      <c r="I25" s="15">
        <v>0</v>
      </c>
      <c r="J25" s="15">
        <v>23.439</v>
      </c>
      <c r="K25" s="15">
        <v>0</v>
      </c>
      <c r="L25" s="15">
        <v>0</v>
      </c>
      <c r="M25" s="15">
        <v>0</v>
      </c>
      <c r="N25" s="15">
        <v>0</v>
      </c>
    </row>
    <row r="26" spans="2:14" x14ac:dyDescent="0.25">
      <c r="B26" s="17" t="s">
        <v>38</v>
      </c>
      <c r="C26" s="18">
        <v>5</v>
      </c>
      <c r="D26" s="33"/>
      <c r="E26" s="33"/>
      <c r="F26" s="33"/>
      <c r="G26" s="15">
        <f t="shared" si="1"/>
        <v>5</v>
      </c>
      <c r="H26" s="18">
        <v>95</v>
      </c>
      <c r="I26" s="33"/>
      <c r="J26" s="18">
        <v>19</v>
      </c>
      <c r="K26" s="33"/>
      <c r="L26" s="33"/>
      <c r="M26" s="33"/>
      <c r="N26" s="33"/>
    </row>
    <row r="27" spans="2:14" x14ac:dyDescent="0.25">
      <c r="B27" s="14" t="s">
        <v>40</v>
      </c>
      <c r="C27" s="15">
        <v>89</v>
      </c>
      <c r="D27" s="15">
        <v>30</v>
      </c>
      <c r="E27" s="15">
        <v>0</v>
      </c>
      <c r="F27" s="15">
        <v>0</v>
      </c>
      <c r="G27" s="15">
        <f t="shared" si="1"/>
        <v>89</v>
      </c>
      <c r="H27" s="15">
        <v>541.4</v>
      </c>
      <c r="I27" s="15">
        <v>0</v>
      </c>
      <c r="J27" s="15">
        <v>6.0830000000000002</v>
      </c>
      <c r="K27" s="15">
        <v>0</v>
      </c>
      <c r="L27" s="15">
        <v>0</v>
      </c>
      <c r="M27" s="15">
        <v>0</v>
      </c>
      <c r="N27" s="15">
        <v>0</v>
      </c>
    </row>
    <row r="28" spans="2:14" x14ac:dyDescent="0.25">
      <c r="B28" s="17" t="s">
        <v>41</v>
      </c>
      <c r="C28" s="18">
        <v>71</v>
      </c>
      <c r="D28" s="18">
        <v>13.5</v>
      </c>
      <c r="E28" s="18">
        <v>0</v>
      </c>
      <c r="F28" s="18">
        <v>0</v>
      </c>
      <c r="G28" s="15">
        <f t="shared" si="1"/>
        <v>71</v>
      </c>
      <c r="H28" s="19">
        <v>2250</v>
      </c>
      <c r="I28" s="18">
        <v>0</v>
      </c>
      <c r="J28" s="18">
        <v>31.69</v>
      </c>
      <c r="K28" s="18">
        <v>0</v>
      </c>
      <c r="L28" s="18">
        <v>0</v>
      </c>
      <c r="M28" s="18">
        <v>0</v>
      </c>
      <c r="N28" s="18">
        <v>0</v>
      </c>
    </row>
    <row r="29" spans="2:14" x14ac:dyDescent="0.25">
      <c r="B29" s="14" t="s">
        <v>42</v>
      </c>
      <c r="C29" s="15">
        <v>48</v>
      </c>
      <c r="D29" s="15">
        <v>10.5</v>
      </c>
      <c r="E29" s="15">
        <v>0</v>
      </c>
      <c r="F29" s="15">
        <v>0</v>
      </c>
      <c r="G29" s="15">
        <f t="shared" si="1"/>
        <v>48</v>
      </c>
      <c r="H29" s="16">
        <v>1459</v>
      </c>
      <c r="I29" s="15">
        <v>0</v>
      </c>
      <c r="J29" s="15">
        <v>30.396000000000001</v>
      </c>
      <c r="K29" s="15">
        <v>0</v>
      </c>
      <c r="L29" s="15">
        <v>0</v>
      </c>
      <c r="M29" s="15">
        <v>0</v>
      </c>
      <c r="N29" s="15">
        <v>0</v>
      </c>
    </row>
    <row r="30" spans="2:14" x14ac:dyDescent="0.25">
      <c r="B30" s="17" t="s">
        <v>44</v>
      </c>
      <c r="C30" s="19">
        <v>4218</v>
      </c>
      <c r="D30" s="18">
        <v>227</v>
      </c>
      <c r="E30" s="18">
        <v>0</v>
      </c>
      <c r="F30" s="18">
        <v>0</v>
      </c>
      <c r="G30" s="15">
        <f t="shared" si="1"/>
        <v>4218</v>
      </c>
      <c r="H30" s="19">
        <v>56817.5</v>
      </c>
      <c r="I30" s="18">
        <v>0</v>
      </c>
      <c r="J30" s="18">
        <v>13.47</v>
      </c>
      <c r="K30" s="18">
        <v>0</v>
      </c>
      <c r="L30" s="18">
        <v>0</v>
      </c>
      <c r="M30" s="18">
        <v>0</v>
      </c>
      <c r="N30" s="18">
        <v>0</v>
      </c>
    </row>
    <row r="31" spans="2:14" x14ac:dyDescent="0.25">
      <c r="B31" s="14" t="s">
        <v>45</v>
      </c>
      <c r="C31" s="15">
        <v>12</v>
      </c>
      <c r="D31" s="15">
        <v>2</v>
      </c>
      <c r="E31" s="15">
        <v>0</v>
      </c>
      <c r="F31" s="15">
        <v>0</v>
      </c>
      <c r="G31" s="15">
        <f t="shared" si="1"/>
        <v>12</v>
      </c>
      <c r="H31" s="15">
        <v>65.7</v>
      </c>
      <c r="I31" s="15">
        <v>0</v>
      </c>
      <c r="J31" s="15">
        <v>5.4749999999999996</v>
      </c>
      <c r="K31" s="15">
        <v>0</v>
      </c>
      <c r="L31" s="15">
        <v>0</v>
      </c>
      <c r="M31" s="15">
        <v>0</v>
      </c>
      <c r="N31" s="15">
        <v>0</v>
      </c>
    </row>
    <row r="32" spans="2:14" x14ac:dyDescent="0.25">
      <c r="B32" s="17" t="s">
        <v>47</v>
      </c>
      <c r="C32" s="18">
        <v>27</v>
      </c>
      <c r="D32" s="18">
        <v>6</v>
      </c>
      <c r="E32" s="18">
        <v>0</v>
      </c>
      <c r="F32" s="18">
        <v>0</v>
      </c>
      <c r="G32" s="15">
        <f t="shared" si="1"/>
        <v>27</v>
      </c>
      <c r="H32" s="18">
        <v>38.799999999999997</v>
      </c>
      <c r="I32" s="18">
        <v>0</v>
      </c>
      <c r="J32" s="18">
        <v>1.4370000000000001</v>
      </c>
      <c r="K32" s="18">
        <v>0</v>
      </c>
      <c r="L32" s="18">
        <v>0</v>
      </c>
      <c r="M32" s="18">
        <v>0</v>
      </c>
      <c r="N32" s="18">
        <v>0</v>
      </c>
    </row>
    <row r="33" spans="2:14" x14ac:dyDescent="0.25">
      <c r="B33" s="14" t="s">
        <v>87</v>
      </c>
      <c r="C33" s="15">
        <v>99</v>
      </c>
      <c r="D33" s="15">
        <v>29.5</v>
      </c>
      <c r="E33" s="15">
        <v>0</v>
      </c>
      <c r="F33" s="15">
        <v>0</v>
      </c>
      <c r="G33" s="15">
        <f t="shared" si="1"/>
        <v>99</v>
      </c>
      <c r="H33" s="15">
        <v>242.8</v>
      </c>
      <c r="I33" s="15">
        <v>0</v>
      </c>
      <c r="J33" s="15">
        <v>2.4529999999999998</v>
      </c>
      <c r="K33" s="15">
        <v>0</v>
      </c>
      <c r="L33" s="15">
        <v>0</v>
      </c>
      <c r="M33" s="15">
        <v>0</v>
      </c>
      <c r="N33" s="15">
        <v>0</v>
      </c>
    </row>
    <row r="34" spans="2:14" x14ac:dyDescent="0.25">
      <c r="B34" s="33"/>
      <c r="C34" s="18">
        <v>540</v>
      </c>
      <c r="D34" s="33"/>
      <c r="E34" s="33"/>
      <c r="F34" s="33"/>
      <c r="G34" s="15">
        <f t="shared" si="1"/>
        <v>540</v>
      </c>
      <c r="H34" s="18">
        <v>810</v>
      </c>
      <c r="I34" s="33"/>
      <c r="J34" s="18">
        <v>1.5</v>
      </c>
      <c r="K34" s="33"/>
      <c r="L34" s="33"/>
      <c r="M34" s="33"/>
      <c r="N34" s="33"/>
    </row>
    <row r="35" spans="2:14" x14ac:dyDescent="0.25">
      <c r="B35" s="14" t="s">
        <v>49</v>
      </c>
      <c r="C35" s="15">
        <v>117</v>
      </c>
      <c r="D35" s="15">
        <v>21</v>
      </c>
      <c r="E35" s="15">
        <v>0</v>
      </c>
      <c r="F35" s="15">
        <v>0</v>
      </c>
      <c r="G35" s="15">
        <f t="shared" si="1"/>
        <v>117</v>
      </c>
      <c r="H35" s="16">
        <v>3744.5</v>
      </c>
      <c r="I35" s="15">
        <v>0</v>
      </c>
      <c r="J35" s="15">
        <v>32.003999999999998</v>
      </c>
      <c r="K35" s="15">
        <v>0</v>
      </c>
      <c r="L35" s="15">
        <v>0</v>
      </c>
      <c r="M35" s="15">
        <v>0</v>
      </c>
      <c r="N35" s="15">
        <v>0</v>
      </c>
    </row>
    <row r="36" spans="2:14" x14ac:dyDescent="0.25">
      <c r="B36" s="17" t="s">
        <v>50</v>
      </c>
      <c r="C36" s="18">
        <v>4</v>
      </c>
      <c r="D36" s="33"/>
      <c r="E36" s="33"/>
      <c r="F36" s="33"/>
      <c r="G36" s="15">
        <f t="shared" si="1"/>
        <v>4</v>
      </c>
      <c r="H36" s="18">
        <v>23</v>
      </c>
      <c r="I36" s="33"/>
      <c r="J36" s="18">
        <v>5.75</v>
      </c>
      <c r="K36" s="33"/>
      <c r="L36" s="33"/>
      <c r="M36" s="33"/>
      <c r="N36" s="33"/>
    </row>
    <row r="37" spans="2:14" x14ac:dyDescent="0.25">
      <c r="B37" s="14" t="s">
        <v>51</v>
      </c>
      <c r="C37" s="15">
        <v>47</v>
      </c>
      <c r="D37" s="21"/>
      <c r="E37" s="21"/>
      <c r="F37" s="21"/>
      <c r="G37" s="15">
        <f t="shared" si="1"/>
        <v>47</v>
      </c>
      <c r="H37" s="16">
        <v>2397</v>
      </c>
      <c r="I37" s="21"/>
      <c r="J37" s="15">
        <v>51</v>
      </c>
      <c r="K37" s="21"/>
      <c r="L37" s="21"/>
      <c r="M37" s="21"/>
      <c r="N37" s="21"/>
    </row>
    <row r="38" spans="2:14" x14ac:dyDescent="0.25">
      <c r="B38" s="17" t="s">
        <v>52</v>
      </c>
      <c r="C38" s="19">
        <v>2852</v>
      </c>
      <c r="D38" s="18">
        <v>154</v>
      </c>
      <c r="E38" s="18">
        <v>0</v>
      </c>
      <c r="F38" s="18">
        <v>0</v>
      </c>
      <c r="G38" s="15">
        <f t="shared" si="1"/>
        <v>2852</v>
      </c>
      <c r="H38" s="19">
        <v>10424</v>
      </c>
      <c r="I38" s="18">
        <v>0</v>
      </c>
      <c r="J38" s="18">
        <v>3.6549999999999998</v>
      </c>
      <c r="K38" s="18">
        <v>0</v>
      </c>
      <c r="L38" s="18">
        <v>0</v>
      </c>
      <c r="M38" s="18">
        <v>0</v>
      </c>
      <c r="N38" s="18">
        <v>0</v>
      </c>
    </row>
    <row r="39" spans="2:14" x14ac:dyDescent="0.25">
      <c r="B39" s="14" t="s">
        <v>54</v>
      </c>
      <c r="C39" s="15">
        <v>37</v>
      </c>
      <c r="D39" s="21"/>
      <c r="E39" s="21"/>
      <c r="F39" s="21"/>
      <c r="G39" s="15">
        <f t="shared" si="1"/>
        <v>37</v>
      </c>
      <c r="H39" s="16">
        <v>1230.5</v>
      </c>
      <c r="I39" s="21"/>
      <c r="J39" s="15">
        <v>33.256999999999998</v>
      </c>
      <c r="K39" s="21"/>
      <c r="L39" s="21"/>
      <c r="M39" s="21"/>
      <c r="N39" s="21"/>
    </row>
    <row r="40" spans="2:14" x14ac:dyDescent="0.25">
      <c r="B40" s="17" t="s">
        <v>56</v>
      </c>
      <c r="C40" s="18">
        <v>18</v>
      </c>
      <c r="D40" s="33"/>
      <c r="E40" s="33"/>
      <c r="F40" s="33"/>
      <c r="G40" s="15">
        <f t="shared" si="1"/>
        <v>18</v>
      </c>
      <c r="H40" s="18">
        <v>763</v>
      </c>
      <c r="I40" s="33"/>
      <c r="J40" s="18">
        <v>42.389000000000003</v>
      </c>
      <c r="K40" s="33"/>
      <c r="L40" s="33"/>
      <c r="M40" s="33"/>
      <c r="N40" s="33"/>
    </row>
    <row r="41" spans="2:14" x14ac:dyDescent="0.25">
      <c r="B41" s="14" t="s">
        <v>57</v>
      </c>
      <c r="C41" s="15">
        <v>2</v>
      </c>
      <c r="D41" s="15">
        <v>1</v>
      </c>
      <c r="E41" s="15">
        <v>0</v>
      </c>
      <c r="F41" s="15">
        <v>0</v>
      </c>
      <c r="G41" s="15">
        <f t="shared" si="1"/>
        <v>2</v>
      </c>
      <c r="H41" s="15">
        <v>16</v>
      </c>
      <c r="I41" s="15">
        <v>0</v>
      </c>
      <c r="J41" s="15">
        <v>8</v>
      </c>
      <c r="K41" s="15">
        <v>0</v>
      </c>
      <c r="L41" s="15">
        <v>0</v>
      </c>
      <c r="M41" s="15">
        <v>0</v>
      </c>
      <c r="N41" s="15">
        <v>0</v>
      </c>
    </row>
    <row r="42" spans="2:14" x14ac:dyDescent="0.25">
      <c r="B42" s="17" t="s">
        <v>58</v>
      </c>
      <c r="C42" s="18">
        <v>7</v>
      </c>
      <c r="D42" s="18">
        <v>3</v>
      </c>
      <c r="E42" s="18">
        <v>0</v>
      </c>
      <c r="F42" s="18">
        <v>0</v>
      </c>
      <c r="G42" s="15">
        <f t="shared" si="1"/>
        <v>7</v>
      </c>
      <c r="H42" s="18">
        <v>61.2</v>
      </c>
      <c r="I42" s="18">
        <v>0</v>
      </c>
      <c r="J42" s="18">
        <v>8.7430000000000003</v>
      </c>
      <c r="K42" s="18">
        <v>0</v>
      </c>
      <c r="L42" s="18">
        <v>0</v>
      </c>
      <c r="M42" s="18">
        <v>0</v>
      </c>
      <c r="N42" s="18">
        <v>0</v>
      </c>
    </row>
    <row r="43" spans="2:14" x14ac:dyDescent="0.25">
      <c r="B43" s="14" t="s">
        <v>59</v>
      </c>
      <c r="C43" s="15">
        <v>144</v>
      </c>
      <c r="D43" s="21"/>
      <c r="E43" s="21"/>
      <c r="F43" s="21"/>
      <c r="G43" s="15">
        <f t="shared" si="1"/>
        <v>144</v>
      </c>
      <c r="H43" s="16">
        <v>5048.5</v>
      </c>
      <c r="I43" s="21"/>
      <c r="J43" s="15">
        <v>35.058999999999997</v>
      </c>
      <c r="K43" s="21"/>
      <c r="L43" s="21"/>
      <c r="M43" s="21"/>
      <c r="N43" s="21"/>
    </row>
    <row r="44" spans="2:14" x14ac:dyDescent="0.25">
      <c r="B44" s="17" t="s">
        <v>61</v>
      </c>
      <c r="C44" s="19">
        <v>5367</v>
      </c>
      <c r="D44" s="18">
        <v>100</v>
      </c>
      <c r="E44" s="18">
        <v>0</v>
      </c>
      <c r="F44" s="18">
        <v>0</v>
      </c>
      <c r="G44" s="15">
        <f t="shared" si="1"/>
        <v>5367</v>
      </c>
      <c r="H44" s="19">
        <v>18767.5</v>
      </c>
      <c r="I44" s="18">
        <v>0</v>
      </c>
      <c r="J44" s="18">
        <v>3.4969999999999999</v>
      </c>
      <c r="K44" s="18">
        <v>0</v>
      </c>
      <c r="L44" s="18">
        <v>0</v>
      </c>
      <c r="M44" s="18">
        <v>0</v>
      </c>
      <c r="N44" s="18">
        <v>0</v>
      </c>
    </row>
    <row r="45" spans="2:14" x14ac:dyDescent="0.25">
      <c r="B45" s="14" t="s">
        <v>63</v>
      </c>
      <c r="C45" s="15">
        <v>809</v>
      </c>
      <c r="D45" s="15">
        <v>35</v>
      </c>
      <c r="E45" s="15">
        <v>0</v>
      </c>
      <c r="F45" s="15">
        <v>0</v>
      </c>
      <c r="G45" s="15">
        <f t="shared" si="1"/>
        <v>809</v>
      </c>
      <c r="H45" s="16">
        <v>28366</v>
      </c>
      <c r="I45" s="15">
        <v>0</v>
      </c>
      <c r="J45" s="15">
        <v>35.063000000000002</v>
      </c>
      <c r="K45" s="15">
        <v>0</v>
      </c>
      <c r="L45" s="15">
        <v>0</v>
      </c>
      <c r="M45" s="15">
        <v>0</v>
      </c>
      <c r="N45" s="15">
        <v>0</v>
      </c>
    </row>
    <row r="46" spans="2:14" x14ac:dyDescent="0.25">
      <c r="B46" s="17" t="s">
        <v>64</v>
      </c>
      <c r="C46" s="18">
        <v>267</v>
      </c>
      <c r="D46" s="33"/>
      <c r="E46" s="33"/>
      <c r="F46" s="33"/>
      <c r="G46" s="15">
        <f t="shared" si="1"/>
        <v>267</v>
      </c>
      <c r="H46" s="19">
        <v>4001.5</v>
      </c>
      <c r="I46" s="33"/>
      <c r="J46" s="18">
        <v>14.987</v>
      </c>
      <c r="K46" s="33"/>
      <c r="L46" s="33"/>
      <c r="M46" s="33"/>
      <c r="N46" s="33"/>
    </row>
    <row r="47" spans="2:14" x14ac:dyDescent="0.25">
      <c r="B47" s="14" t="s">
        <v>68</v>
      </c>
      <c r="C47" s="15">
        <v>13</v>
      </c>
      <c r="D47" s="15">
        <v>3</v>
      </c>
      <c r="E47" s="15">
        <v>0</v>
      </c>
      <c r="F47" s="15">
        <v>0</v>
      </c>
      <c r="G47" s="15">
        <f t="shared" si="1"/>
        <v>13</v>
      </c>
      <c r="H47" s="15">
        <v>169</v>
      </c>
      <c r="I47" s="15">
        <v>0</v>
      </c>
      <c r="J47" s="15">
        <v>13</v>
      </c>
      <c r="K47" s="15">
        <v>0</v>
      </c>
      <c r="L47" s="15">
        <v>0</v>
      </c>
      <c r="M47" s="15">
        <v>0</v>
      </c>
      <c r="N47" s="15">
        <v>0</v>
      </c>
    </row>
    <row r="48" spans="2:14" x14ac:dyDescent="0.25">
      <c r="B48" s="23" t="s">
        <v>70</v>
      </c>
      <c r="C48" s="24">
        <v>18548</v>
      </c>
      <c r="D48" s="24">
        <v>1216.5</v>
      </c>
      <c r="E48" s="25">
        <v>0</v>
      </c>
      <c r="F48" s="25">
        <v>0</v>
      </c>
      <c r="G48" s="25">
        <f>SUM(G15:G47)</f>
        <v>18548</v>
      </c>
      <c r="H48" s="24">
        <v>225295.6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</row>
    <row r="49" spans="2:14" x14ac:dyDescent="0.25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2:14" x14ac:dyDescent="0.25">
      <c r="B50" s="155" t="s">
        <v>88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</row>
    <row r="51" spans="2:14" x14ac:dyDescent="0.25">
      <c r="C51" s="37" t="s">
        <v>4</v>
      </c>
      <c r="D51" s="38">
        <v>2016</v>
      </c>
    </row>
    <row r="52" spans="2:14" ht="45" x14ac:dyDescent="0.25">
      <c r="B52" s="45" t="s">
        <v>21</v>
      </c>
      <c r="C52" s="8" t="s">
        <v>229</v>
      </c>
      <c r="D52" s="7" t="s">
        <v>224</v>
      </c>
      <c r="E52" s="7" t="s">
        <v>81</v>
      </c>
      <c r="F52" s="7" t="s">
        <v>9</v>
      </c>
      <c r="G52" s="8" t="s">
        <v>82</v>
      </c>
      <c r="H52" s="7" t="s">
        <v>225</v>
      </c>
      <c r="I52" s="7" t="s">
        <v>230</v>
      </c>
      <c r="J52" s="7" t="s">
        <v>227</v>
      </c>
      <c r="K52" s="7" t="s">
        <v>228</v>
      </c>
      <c r="L52" s="7" t="s">
        <v>83</v>
      </c>
      <c r="M52" s="7" t="s">
        <v>84</v>
      </c>
      <c r="N52" s="7" t="s">
        <v>85</v>
      </c>
    </row>
    <row r="53" spans="2:14" x14ac:dyDescent="0.25">
      <c r="B53" s="14" t="s">
        <v>26</v>
      </c>
      <c r="C53" s="16">
        <v>2717</v>
      </c>
      <c r="D53" s="15">
        <v>478</v>
      </c>
      <c r="E53" s="15">
        <v>0</v>
      </c>
      <c r="F53" s="15">
        <v>0</v>
      </c>
      <c r="G53" s="16">
        <f t="shared" ref="G53:G64" si="2">C53-E53-F53</f>
        <v>2717</v>
      </c>
      <c r="H53" s="16">
        <v>30879.9</v>
      </c>
      <c r="I53" s="15">
        <v>0</v>
      </c>
      <c r="J53" s="15">
        <v>11.365</v>
      </c>
      <c r="K53" s="15">
        <v>0</v>
      </c>
      <c r="L53" s="15">
        <v>0</v>
      </c>
      <c r="M53" s="15">
        <v>0</v>
      </c>
      <c r="N53" s="15">
        <v>0</v>
      </c>
    </row>
    <row r="54" spans="2:14" x14ac:dyDescent="0.25">
      <c r="B54" s="17" t="s">
        <v>74</v>
      </c>
      <c r="C54" s="18">
        <v>155</v>
      </c>
      <c r="D54" s="33"/>
      <c r="E54" s="33"/>
      <c r="F54" s="33"/>
      <c r="G54" s="16">
        <f t="shared" si="2"/>
        <v>155</v>
      </c>
      <c r="H54" s="18">
        <v>88</v>
      </c>
      <c r="I54" s="33"/>
      <c r="J54" s="18">
        <v>0.56799999999999995</v>
      </c>
      <c r="K54" s="33"/>
      <c r="L54" s="33"/>
      <c r="M54" s="33"/>
      <c r="N54" s="33"/>
    </row>
    <row r="55" spans="2:14" x14ac:dyDescent="0.25">
      <c r="B55" s="14" t="s">
        <v>75</v>
      </c>
      <c r="C55" s="15">
        <v>219</v>
      </c>
      <c r="D55" s="15">
        <v>80</v>
      </c>
      <c r="E55" s="15">
        <v>0</v>
      </c>
      <c r="F55" s="15">
        <v>0</v>
      </c>
      <c r="G55" s="16">
        <f t="shared" si="2"/>
        <v>219</v>
      </c>
      <c r="H55" s="16">
        <v>2896.5</v>
      </c>
      <c r="I55" s="15">
        <v>0</v>
      </c>
      <c r="J55" s="15">
        <v>13.226000000000001</v>
      </c>
      <c r="K55" s="15">
        <v>0</v>
      </c>
      <c r="L55" s="15">
        <v>0</v>
      </c>
      <c r="M55" s="15">
        <v>0</v>
      </c>
      <c r="N55" s="15">
        <v>0</v>
      </c>
    </row>
    <row r="56" spans="2:14" x14ac:dyDescent="0.25">
      <c r="B56" s="17" t="s">
        <v>37</v>
      </c>
      <c r="C56" s="33"/>
      <c r="D56" s="18">
        <v>2</v>
      </c>
      <c r="E56" s="18">
        <v>0</v>
      </c>
      <c r="F56" s="18">
        <v>0</v>
      </c>
      <c r="G56" s="16">
        <f t="shared" si="2"/>
        <v>0</v>
      </c>
      <c r="H56" s="33"/>
      <c r="I56" s="18">
        <v>0</v>
      </c>
      <c r="J56" s="33"/>
      <c r="K56" s="18">
        <v>0</v>
      </c>
      <c r="L56" s="18">
        <v>0</v>
      </c>
      <c r="M56" s="18">
        <v>0</v>
      </c>
      <c r="N56" s="18">
        <v>0</v>
      </c>
    </row>
    <row r="57" spans="2:14" x14ac:dyDescent="0.25">
      <c r="B57" s="14" t="s">
        <v>89</v>
      </c>
      <c r="C57" s="16">
        <v>4206</v>
      </c>
      <c r="D57" s="15"/>
      <c r="E57" s="15"/>
      <c r="F57" s="15"/>
      <c r="G57" s="16">
        <f t="shared" si="2"/>
        <v>4206</v>
      </c>
      <c r="H57" s="16">
        <v>2860.1</v>
      </c>
      <c r="I57" s="15"/>
      <c r="J57" s="15">
        <v>0.68</v>
      </c>
      <c r="K57" s="15"/>
      <c r="L57" s="15"/>
      <c r="M57" s="15"/>
      <c r="N57" s="15"/>
    </row>
    <row r="58" spans="2:14" x14ac:dyDescent="0.25">
      <c r="B58" s="17" t="s">
        <v>44</v>
      </c>
      <c r="C58" s="18">
        <v>450</v>
      </c>
      <c r="D58" s="18">
        <v>154</v>
      </c>
      <c r="E58" s="18">
        <v>0</v>
      </c>
      <c r="F58" s="18">
        <v>0</v>
      </c>
      <c r="G58" s="16">
        <f t="shared" si="2"/>
        <v>450</v>
      </c>
      <c r="H58" s="19">
        <v>3600</v>
      </c>
      <c r="I58" s="18">
        <v>0</v>
      </c>
      <c r="J58" s="18">
        <v>8</v>
      </c>
      <c r="K58" s="18">
        <v>0</v>
      </c>
      <c r="L58" s="18">
        <v>0</v>
      </c>
      <c r="M58" s="18">
        <v>0</v>
      </c>
      <c r="N58" s="18">
        <v>0</v>
      </c>
    </row>
    <row r="59" spans="2:14" x14ac:dyDescent="0.25">
      <c r="B59" s="14" t="s">
        <v>47</v>
      </c>
      <c r="C59" s="16">
        <v>4812</v>
      </c>
      <c r="D59" s="16">
        <v>1510</v>
      </c>
      <c r="E59" s="15">
        <v>0</v>
      </c>
      <c r="F59" s="15">
        <v>0</v>
      </c>
      <c r="G59" s="16">
        <f t="shared" si="2"/>
        <v>4812</v>
      </c>
      <c r="H59" s="16">
        <v>4149.2</v>
      </c>
      <c r="I59" s="15">
        <v>0</v>
      </c>
      <c r="J59" s="15">
        <v>0.86199999999999999</v>
      </c>
      <c r="K59" s="15">
        <v>0</v>
      </c>
      <c r="L59" s="15">
        <v>0</v>
      </c>
      <c r="M59" s="15">
        <v>0</v>
      </c>
      <c r="N59" s="15">
        <v>0</v>
      </c>
    </row>
    <row r="60" spans="2:14" x14ac:dyDescent="0.25">
      <c r="B60" s="17" t="s">
        <v>87</v>
      </c>
      <c r="C60" s="19">
        <v>4755</v>
      </c>
      <c r="D60" s="18">
        <v>756.5</v>
      </c>
      <c r="E60" s="18">
        <v>0</v>
      </c>
      <c r="F60" s="18">
        <v>0</v>
      </c>
      <c r="G60" s="16">
        <f t="shared" si="2"/>
        <v>4755</v>
      </c>
      <c r="H60" s="19">
        <v>34059.800000000003</v>
      </c>
      <c r="I60" s="18">
        <v>0</v>
      </c>
      <c r="J60" s="18">
        <v>7.1630000000000003</v>
      </c>
      <c r="K60" s="18">
        <v>0</v>
      </c>
      <c r="L60" s="18">
        <v>0</v>
      </c>
      <c r="M60" s="18">
        <v>0</v>
      </c>
      <c r="N60" s="18">
        <v>0</v>
      </c>
    </row>
    <row r="61" spans="2:14" x14ac:dyDescent="0.25">
      <c r="B61" s="14" t="s">
        <v>90</v>
      </c>
      <c r="C61" s="15">
        <v>16</v>
      </c>
      <c r="D61" s="15">
        <v>3</v>
      </c>
      <c r="E61" s="15">
        <v>0</v>
      </c>
      <c r="F61" s="15">
        <v>0</v>
      </c>
      <c r="G61" s="16">
        <f t="shared" si="2"/>
        <v>16</v>
      </c>
      <c r="H61" s="15">
        <v>3.36</v>
      </c>
      <c r="I61" s="15">
        <v>0</v>
      </c>
      <c r="J61" s="15">
        <v>0.21</v>
      </c>
      <c r="K61" s="15">
        <v>0</v>
      </c>
      <c r="L61" s="15">
        <v>0</v>
      </c>
      <c r="M61" s="15">
        <v>0</v>
      </c>
      <c r="N61" s="15">
        <v>0</v>
      </c>
    </row>
    <row r="62" spans="2:14" x14ac:dyDescent="0.25">
      <c r="B62" s="17" t="s">
        <v>51</v>
      </c>
      <c r="C62" s="18">
        <v>99</v>
      </c>
      <c r="D62" s="33"/>
      <c r="E62" s="33"/>
      <c r="F62" s="33"/>
      <c r="G62" s="16">
        <f t="shared" si="2"/>
        <v>99</v>
      </c>
      <c r="H62" s="19">
        <v>1386</v>
      </c>
      <c r="I62" s="33"/>
      <c r="J62" s="18">
        <v>14</v>
      </c>
      <c r="K62" s="33"/>
      <c r="L62" s="33"/>
      <c r="M62" s="33"/>
      <c r="N62" s="33"/>
    </row>
    <row r="63" spans="2:14" x14ac:dyDescent="0.25">
      <c r="B63" s="14" t="s">
        <v>52</v>
      </c>
      <c r="C63" s="16">
        <v>12830</v>
      </c>
      <c r="D63" s="16">
        <v>6248</v>
      </c>
      <c r="E63" s="15">
        <v>0</v>
      </c>
      <c r="F63" s="15">
        <v>0</v>
      </c>
      <c r="G63" s="16">
        <f t="shared" si="2"/>
        <v>12830</v>
      </c>
      <c r="H63" s="16">
        <v>16885.52</v>
      </c>
      <c r="I63" s="15">
        <v>0</v>
      </c>
      <c r="J63" s="15">
        <v>1.3160000000000001</v>
      </c>
      <c r="K63" s="15">
        <v>0</v>
      </c>
      <c r="L63" s="15">
        <v>0</v>
      </c>
      <c r="M63" s="15">
        <v>0</v>
      </c>
      <c r="N63" s="15">
        <v>0</v>
      </c>
    </row>
    <row r="64" spans="2:14" x14ac:dyDescent="0.25">
      <c r="B64" s="17" t="s">
        <v>61</v>
      </c>
      <c r="C64" s="19">
        <v>24060</v>
      </c>
      <c r="D64" s="18">
        <v>72</v>
      </c>
      <c r="E64" s="18">
        <v>0</v>
      </c>
      <c r="F64" s="18">
        <v>0</v>
      </c>
      <c r="G64" s="16">
        <f t="shared" si="2"/>
        <v>24060</v>
      </c>
      <c r="H64" s="19">
        <v>64650</v>
      </c>
      <c r="I64" s="18">
        <v>0</v>
      </c>
      <c r="J64" s="18">
        <v>2.6869999999999998</v>
      </c>
      <c r="K64" s="18">
        <v>0</v>
      </c>
      <c r="L64" s="18">
        <v>0</v>
      </c>
      <c r="M64" s="18">
        <v>0</v>
      </c>
      <c r="N64" s="18">
        <v>0</v>
      </c>
    </row>
    <row r="65" spans="2:14" x14ac:dyDescent="0.25">
      <c r="B65" s="23" t="s">
        <v>70</v>
      </c>
      <c r="C65" s="24">
        <v>54319</v>
      </c>
      <c r="D65" s="24">
        <v>9303.5</v>
      </c>
      <c r="E65" s="25">
        <v>0</v>
      </c>
      <c r="F65" s="25">
        <v>0</v>
      </c>
      <c r="G65" s="24">
        <f>SUM(G53:G64)</f>
        <v>54319</v>
      </c>
      <c r="H65" s="24">
        <v>161458.38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</row>
    <row r="66" spans="2:14" x14ac:dyDescent="0.25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2:14" ht="15" customHeight="1" x14ac:dyDescent="0.25">
      <c r="B67" s="145" t="s">
        <v>176</v>
      </c>
      <c r="C67" s="145"/>
      <c r="D67" s="145"/>
      <c r="E67" s="145"/>
      <c r="F67" s="145"/>
      <c r="G67" s="145"/>
      <c r="H67" s="145"/>
      <c r="I67" s="145"/>
      <c r="J67" s="145"/>
      <c r="K67" s="145"/>
      <c r="L67" s="35"/>
      <c r="M67" s="35"/>
    </row>
    <row r="68" spans="2:14" x14ac:dyDescent="0.25"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35"/>
      <c r="M68" s="35"/>
    </row>
  </sheetData>
  <mergeCells count="10">
    <mergeCell ref="B67:F67"/>
    <mergeCell ref="G67:K67"/>
    <mergeCell ref="B68:F68"/>
    <mergeCell ref="G68:K68"/>
    <mergeCell ref="B3:M3"/>
    <mergeCell ref="B4:M4"/>
    <mergeCell ref="B5:M5"/>
    <mergeCell ref="B7:C7"/>
    <mergeCell ref="B12:M12"/>
    <mergeCell ref="B50:M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topLeftCell="A5" workbookViewId="0">
      <selection activeCell="K23" sqref="K23"/>
    </sheetView>
  </sheetViews>
  <sheetFormatPr baseColWidth="10" defaultRowHeight="15" x14ac:dyDescent="0.25"/>
  <cols>
    <col min="1" max="1" width="4.140625" customWidth="1"/>
  </cols>
  <sheetData>
    <row r="2" spans="2:6" ht="15.75" thickBot="1" x14ac:dyDescent="0.3">
      <c r="B2" s="92" t="s">
        <v>169</v>
      </c>
    </row>
    <row r="3" spans="2:6" ht="22.5" x14ac:dyDescent="0.25">
      <c r="B3" s="108" t="s">
        <v>170</v>
      </c>
      <c r="C3" s="109" t="s">
        <v>171</v>
      </c>
      <c r="D3" s="110" t="s">
        <v>172</v>
      </c>
      <c r="E3" s="111">
        <v>2015</v>
      </c>
    </row>
    <row r="4" spans="2:6" ht="23.25" thickBot="1" x14ac:dyDescent="0.3">
      <c r="B4" s="112" t="s">
        <v>5</v>
      </c>
      <c r="C4" s="113" t="s">
        <v>6</v>
      </c>
      <c r="D4" s="114" t="s">
        <v>173</v>
      </c>
      <c r="E4" s="115" t="s">
        <v>174</v>
      </c>
    </row>
    <row r="6" spans="2:6" ht="33.75" x14ac:dyDescent="0.25">
      <c r="B6" s="122" t="s">
        <v>151</v>
      </c>
      <c r="C6" s="122" t="s">
        <v>175</v>
      </c>
      <c r="D6" s="122" t="s">
        <v>152</v>
      </c>
      <c r="E6" s="122" t="s">
        <v>153</v>
      </c>
      <c r="F6" s="122" t="s">
        <v>154</v>
      </c>
    </row>
    <row r="7" spans="2:6" x14ac:dyDescent="0.25">
      <c r="B7" s="157" t="s">
        <v>155</v>
      </c>
      <c r="C7" s="157"/>
      <c r="D7" s="157"/>
      <c r="E7" s="136"/>
      <c r="F7" s="136"/>
    </row>
    <row r="8" spans="2:6" x14ac:dyDescent="0.25">
      <c r="B8" s="99" t="s">
        <v>156</v>
      </c>
      <c r="C8" s="100">
        <v>10811.665000000001</v>
      </c>
      <c r="D8" s="100">
        <v>120721.602</v>
      </c>
      <c r="E8" s="100">
        <v>702701.45400000003</v>
      </c>
      <c r="F8" s="101">
        <v>0</v>
      </c>
    </row>
    <row r="9" spans="2:6" x14ac:dyDescent="0.25">
      <c r="B9" s="102" t="s">
        <v>157</v>
      </c>
      <c r="C9" s="103">
        <v>276.95299999999997</v>
      </c>
      <c r="D9" s="104">
        <v>3105.857</v>
      </c>
      <c r="E9" s="104">
        <v>19525.998</v>
      </c>
      <c r="F9" s="103">
        <v>0</v>
      </c>
    </row>
    <row r="10" spans="2:6" x14ac:dyDescent="0.25">
      <c r="B10" s="105" t="s">
        <v>70</v>
      </c>
      <c r="C10" s="116">
        <v>11088.618</v>
      </c>
      <c r="D10" s="116">
        <v>123827.459</v>
      </c>
      <c r="E10" s="106">
        <v>722227.45200000005</v>
      </c>
      <c r="F10" s="107">
        <v>0</v>
      </c>
    </row>
    <row r="11" spans="2:6" x14ac:dyDescent="0.25">
      <c r="B11" s="157" t="s">
        <v>158</v>
      </c>
      <c r="C11" s="157"/>
      <c r="D11" s="157"/>
      <c r="E11" s="136"/>
      <c r="F11" s="136"/>
    </row>
    <row r="12" spans="2:6" x14ac:dyDescent="0.25">
      <c r="B12" s="99" t="s">
        <v>156</v>
      </c>
      <c r="C12" s="100">
        <v>6792.4369999999999</v>
      </c>
      <c r="D12" s="100">
        <v>78430.100999999995</v>
      </c>
      <c r="E12" s="101">
        <v>0</v>
      </c>
      <c r="F12" s="100">
        <v>5489357.852</v>
      </c>
    </row>
    <row r="13" spans="2:6" x14ac:dyDescent="0.25">
      <c r="B13" s="102" t="s">
        <v>159</v>
      </c>
      <c r="C13" s="103">
        <v>460.16699999999997</v>
      </c>
      <c r="D13" s="104">
        <v>5160.3850000000002</v>
      </c>
      <c r="E13" s="103">
        <v>0</v>
      </c>
      <c r="F13" s="104">
        <v>233332.69399999999</v>
      </c>
    </row>
    <row r="14" spans="2:6" x14ac:dyDescent="0.25">
      <c r="B14" s="99" t="s">
        <v>160</v>
      </c>
      <c r="C14" s="101">
        <v>162.614</v>
      </c>
      <c r="D14" s="100">
        <v>1726.2840000000001</v>
      </c>
      <c r="E14" s="101">
        <v>0</v>
      </c>
      <c r="F14" s="100">
        <v>136871.28</v>
      </c>
    </row>
    <row r="15" spans="2:6" x14ac:dyDescent="0.25">
      <c r="B15" s="102" t="s">
        <v>157</v>
      </c>
      <c r="C15" s="103">
        <v>255.434</v>
      </c>
      <c r="D15" s="104">
        <v>2685.3580000000002</v>
      </c>
      <c r="E15" s="103">
        <v>0</v>
      </c>
      <c r="F15" s="104">
        <v>188726.478</v>
      </c>
    </row>
    <row r="16" spans="2:6" x14ac:dyDescent="0.25">
      <c r="B16" s="99" t="s">
        <v>161</v>
      </c>
      <c r="C16" s="100">
        <v>6052.9059999999999</v>
      </c>
      <c r="D16" s="100">
        <v>73467.98</v>
      </c>
      <c r="E16" s="101">
        <v>0</v>
      </c>
      <c r="F16" s="100">
        <v>2146206.0649999999</v>
      </c>
    </row>
    <row r="17" spans="2:6" x14ac:dyDescent="0.25">
      <c r="B17" s="102" t="s">
        <v>162</v>
      </c>
      <c r="C17" s="103">
        <v>8.7759999999999998</v>
      </c>
      <c r="D17" s="103">
        <v>65.951999999999998</v>
      </c>
      <c r="E17" s="103">
        <v>0</v>
      </c>
      <c r="F17" s="104">
        <v>2320.3670000000002</v>
      </c>
    </row>
    <row r="18" spans="2:6" x14ac:dyDescent="0.25">
      <c r="B18" s="99" t="s">
        <v>163</v>
      </c>
      <c r="C18" s="101">
        <v>0.124</v>
      </c>
      <c r="D18" s="101">
        <v>1.585</v>
      </c>
      <c r="E18" s="101">
        <v>0</v>
      </c>
      <c r="F18" s="101">
        <v>54.753</v>
      </c>
    </row>
    <row r="19" spans="2:6" x14ac:dyDescent="0.25">
      <c r="B19" s="105" t="s">
        <v>70</v>
      </c>
      <c r="C19" s="116">
        <v>13732.458000000001</v>
      </c>
      <c r="D19" s="116">
        <v>161537.64499999999</v>
      </c>
      <c r="E19" s="106">
        <v>0</v>
      </c>
      <c r="F19" s="106">
        <v>8196869.4890000001</v>
      </c>
    </row>
    <row r="20" spans="2:6" x14ac:dyDescent="0.25">
      <c r="B20" s="157" t="s">
        <v>164</v>
      </c>
      <c r="C20" s="157"/>
      <c r="D20" s="157"/>
      <c r="E20" s="136"/>
      <c r="F20" s="136"/>
    </row>
    <row r="21" spans="2:6" x14ac:dyDescent="0.25">
      <c r="B21" s="99" t="s">
        <v>165</v>
      </c>
      <c r="C21" s="101">
        <v>218.07499999999999</v>
      </c>
      <c r="D21" s="100">
        <v>2329.8359999999998</v>
      </c>
      <c r="E21" s="100">
        <v>51425.678999999996</v>
      </c>
      <c r="F21" s="101">
        <v>0</v>
      </c>
    </row>
    <row r="22" spans="2:6" x14ac:dyDescent="0.25">
      <c r="B22" s="102" t="s">
        <v>166</v>
      </c>
      <c r="C22" s="103">
        <v>211.608</v>
      </c>
      <c r="D22" s="104">
        <v>1018.489</v>
      </c>
      <c r="E22" s="104">
        <v>41276.216</v>
      </c>
      <c r="F22" s="103">
        <v>0</v>
      </c>
    </row>
    <row r="23" spans="2:6" x14ac:dyDescent="0.25">
      <c r="B23" s="99" t="s">
        <v>167</v>
      </c>
      <c r="C23" s="101">
        <v>6.101</v>
      </c>
      <c r="D23" s="101">
        <v>26.298999999999999</v>
      </c>
      <c r="E23" s="100">
        <v>1623.04</v>
      </c>
      <c r="F23" s="101">
        <v>0</v>
      </c>
    </row>
    <row r="24" spans="2:6" x14ac:dyDescent="0.25">
      <c r="B24" s="102" t="s">
        <v>168</v>
      </c>
      <c r="C24" s="103">
        <v>6.8849999999999998</v>
      </c>
      <c r="D24" s="103">
        <v>285.51799999999997</v>
      </c>
      <c r="E24" s="104">
        <v>1968.8820000000001</v>
      </c>
      <c r="F24" s="103">
        <v>0</v>
      </c>
    </row>
    <row r="25" spans="2:6" x14ac:dyDescent="0.25">
      <c r="B25" s="105" t="s">
        <v>70</v>
      </c>
      <c r="C25" s="106">
        <f>SUM(C21:C24)</f>
        <v>442.66899999999998</v>
      </c>
      <c r="D25" s="106"/>
      <c r="E25" s="106">
        <f>SUM(E21:E24)</f>
        <v>96293.816999999981</v>
      </c>
      <c r="F25" s="107">
        <v>0</v>
      </c>
    </row>
    <row r="26" spans="2:6" x14ac:dyDescent="0.25">
      <c r="B26" s="137" t="s">
        <v>70</v>
      </c>
      <c r="C26" s="138">
        <v>0</v>
      </c>
      <c r="D26" s="138">
        <v>0</v>
      </c>
      <c r="E26" s="138">
        <v>0</v>
      </c>
      <c r="F26" s="138">
        <v>0</v>
      </c>
    </row>
    <row r="27" spans="2:6" x14ac:dyDescent="0.25">
      <c r="B27" t="s">
        <v>176</v>
      </c>
    </row>
    <row r="28" spans="2:6" x14ac:dyDescent="0.25">
      <c r="B28" t="s">
        <v>231</v>
      </c>
    </row>
    <row r="30" spans="2:6" ht="15" customHeight="1" x14ac:dyDescent="0.25"/>
  </sheetData>
  <mergeCells count="3">
    <mergeCell ref="B7:D7"/>
    <mergeCell ref="B11:D11"/>
    <mergeCell ref="B20:D2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2015 2016</vt:lpstr>
      <vt:lpstr>PV  2015</vt:lpstr>
      <vt:lpstr>SINIESTROS X MPIO</vt:lpstr>
      <vt:lpstr>Perennes  2015 2016 </vt:lpstr>
      <vt:lpstr>OI 2015 2016</vt:lpstr>
      <vt:lpstr>Avance Pecuario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dcterms:created xsi:type="dcterms:W3CDTF">2015-12-08T19:17:45Z</dcterms:created>
  <dcterms:modified xsi:type="dcterms:W3CDTF">2016-11-07T14:15:32Z</dcterms:modified>
</cp:coreProperties>
</file>