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240" windowWidth="20490" windowHeight="7515"/>
  </bookViews>
  <sheets>
    <sheet name="RESUMEN 2015 2016" sheetId="5" r:id="rId1"/>
    <sheet name="PV 2015 Octubre " sheetId="1" r:id="rId2"/>
    <sheet name="Perennes 2015 2016" sheetId="2" r:id="rId3"/>
    <sheet name="OI 2015 2016" sheetId="4" r:id="rId4"/>
    <sheet name="RESUMEN 2014 2015" sheetId="6" r:id="rId5"/>
    <sheet name="PV 2014" sheetId="7" r:id="rId6"/>
    <sheet name="PERENNES 2014 2015" sheetId="8" r:id="rId7"/>
    <sheet name="OI 2014 2015" sheetId="9" r:id="rId8"/>
    <sheet name="AVANCE Pecuario" sheetId="10" r:id="rId9"/>
    <sheet name="Hoja1" sheetId="11" r:id="rId10"/>
  </sheets>
  <definedNames>
    <definedName name="_xlnm.Print_Area" localSheetId="8">'AVANCE Pecuario'!$A$1:$G$28</definedName>
    <definedName name="_xlnm.Print_Area" localSheetId="7">'OI 2014 2015'!$B$2:$N$76</definedName>
    <definedName name="_xlnm.Print_Area" localSheetId="3">'OI 2015 2016'!$A$1:$M$67</definedName>
    <definedName name="_xlnm.Print_Area" localSheetId="6">'PERENNES 2014 2015'!$A$3:$L$70</definedName>
    <definedName name="_xlnm.Print_Area" localSheetId="2">'Perennes 2015 2016'!$A$1:$O$73</definedName>
    <definedName name="_xlnm.Print_Area" localSheetId="5">'PV 2014'!$A$1:$M$85</definedName>
    <definedName name="_xlnm.Print_Area" localSheetId="1">'PV 2015 Octubre '!$B$1:$N$88</definedName>
    <definedName name="_xlnm.Print_Area" localSheetId="4">'RESUMEN 2014 2015'!$B$1:$J$17</definedName>
    <definedName name="_xlnm.Print_Area" localSheetId="0">'RESUMEN 2015 2016'!#REF!</definedName>
  </definedNames>
  <calcPr calcId="152511"/>
</workbook>
</file>

<file path=xl/calcChain.xml><?xml version="1.0" encoding="utf-8"?>
<calcChain xmlns="http://schemas.openxmlformats.org/spreadsheetml/2006/main">
  <c r="E25" i="10" l="1"/>
  <c r="F62" i="4"/>
  <c r="F61" i="4"/>
  <c r="F60" i="4"/>
  <c r="F59" i="4"/>
  <c r="F58" i="4"/>
  <c r="F57" i="4"/>
  <c r="F56" i="4"/>
  <c r="F55" i="4"/>
  <c r="F54" i="4"/>
  <c r="F53" i="4"/>
  <c r="F52" i="4"/>
  <c r="F63" i="4" s="1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47" i="4" l="1"/>
  <c r="F16" i="8"/>
  <c r="F14" i="8"/>
  <c r="G74" i="9" l="1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G53" i="9"/>
  <c r="G9" i="9" s="1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M9" i="9"/>
  <c r="L9" i="9"/>
  <c r="K9" i="9"/>
  <c r="J9" i="9"/>
  <c r="I9" i="9"/>
  <c r="H9" i="9"/>
  <c r="E9" i="9"/>
  <c r="D9" i="9"/>
  <c r="C9" i="9"/>
  <c r="F74" i="9" l="1"/>
  <c r="F53" i="9"/>
  <c r="F9" i="9" s="1"/>
  <c r="L68" i="8"/>
  <c r="H68" i="8"/>
  <c r="E68" i="8"/>
  <c r="D68" i="8"/>
  <c r="C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L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L18" i="8"/>
  <c r="H18" i="8"/>
  <c r="G18" i="8"/>
  <c r="G10" i="8" s="1"/>
  <c r="E18" i="8"/>
  <c r="D18" i="8"/>
  <c r="D10" i="8" s="1"/>
  <c r="C18" i="8"/>
  <c r="C10" i="8" s="1"/>
  <c r="F17" i="8"/>
  <c r="F15" i="8"/>
  <c r="E10" i="8"/>
  <c r="F80" i="7"/>
  <c r="F79" i="7"/>
  <c r="F78" i="7"/>
  <c r="F77" i="7"/>
  <c r="F76" i="7"/>
  <c r="F75" i="7"/>
  <c r="F74" i="7"/>
  <c r="F73" i="7"/>
  <c r="F72" i="7"/>
  <c r="F71" i="7"/>
  <c r="F70" i="7"/>
  <c r="F68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L10" i="7"/>
  <c r="K10" i="7"/>
  <c r="J10" i="7"/>
  <c r="I10" i="7"/>
  <c r="H10" i="7"/>
  <c r="G10" i="7"/>
  <c r="E10" i="7"/>
  <c r="D10" i="7"/>
  <c r="C10" i="7"/>
  <c r="H13" i="6"/>
  <c r="G13" i="6"/>
  <c r="F13" i="6"/>
  <c r="E13" i="6"/>
  <c r="D13" i="6"/>
  <c r="C13" i="6"/>
  <c r="H10" i="8" l="1"/>
  <c r="F63" i="7"/>
  <c r="F81" i="7"/>
  <c r="L10" i="8"/>
  <c r="F18" i="8"/>
  <c r="F10" i="8" s="1"/>
  <c r="G74" i="1"/>
  <c r="F10" i="7" l="1"/>
  <c r="G10" i="5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15" i="2"/>
  <c r="I14" i="2"/>
  <c r="I13" i="2"/>
  <c r="I12" i="2"/>
  <c r="O8" i="2"/>
  <c r="I69" i="2" l="1"/>
  <c r="I16" i="2"/>
  <c r="I42" i="2"/>
  <c r="J12" i="5"/>
  <c r="I12" i="5"/>
  <c r="H12" i="5"/>
  <c r="F12" i="5"/>
  <c r="E12" i="5"/>
  <c r="D12" i="5"/>
  <c r="G9" i="5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84" i="1" s="1"/>
  <c r="G12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I8" i="2" l="1"/>
  <c r="G12" i="5"/>
  <c r="G60" i="1"/>
  <c r="G7" i="1" s="1"/>
  <c r="D8" i="4" l="1"/>
  <c r="E8" i="4"/>
  <c r="F8" i="4"/>
  <c r="G8" i="4"/>
  <c r="H8" i="4"/>
  <c r="I8" i="4"/>
  <c r="J8" i="4"/>
  <c r="K8" i="4"/>
  <c r="L8" i="4"/>
  <c r="M8" i="4"/>
  <c r="C8" i="4"/>
  <c r="K69" i="2"/>
  <c r="J69" i="2"/>
  <c r="K16" i="2"/>
  <c r="J16" i="2"/>
  <c r="J8" i="2" s="1"/>
  <c r="H16" i="2"/>
  <c r="H8" i="2" s="1"/>
  <c r="G16" i="2"/>
  <c r="G8" i="2" s="1"/>
  <c r="F16" i="2"/>
  <c r="F8" i="2" s="1"/>
  <c r="E16" i="2"/>
  <c r="E8" i="2" s="1"/>
  <c r="D16" i="2"/>
  <c r="D8" i="2" s="1"/>
  <c r="C16" i="2"/>
  <c r="C8" i="2" s="1"/>
  <c r="N8" i="2"/>
  <c r="M8" i="2"/>
  <c r="L8" i="2"/>
  <c r="N7" i="1"/>
  <c r="M7" i="1"/>
  <c r="L7" i="1"/>
  <c r="K7" i="1"/>
  <c r="J7" i="1"/>
  <c r="I7" i="1"/>
  <c r="H7" i="1"/>
  <c r="F7" i="1"/>
  <c r="E7" i="1"/>
  <c r="D7" i="1"/>
  <c r="C7" i="1"/>
  <c r="K8" i="2" l="1"/>
</calcChain>
</file>

<file path=xl/sharedStrings.xml><?xml version="1.0" encoding="utf-8"?>
<sst xmlns="http://schemas.openxmlformats.org/spreadsheetml/2006/main" count="725" uniqueCount="235">
  <si>
    <t>SECRETARIA DE DESARROLLO AGROPECUARIO Y RECURSOS HIDRAULICOS</t>
  </si>
  <si>
    <t>SISTEMA NACIONAL DE INFORMACION PARA EL DESARROLLO RURAL SUSTENTABLE</t>
  </si>
  <si>
    <t>ESTADO: SAN LUIS POTOSI</t>
  </si>
  <si>
    <t>Año agrícola</t>
  </si>
  <si>
    <t>Mes</t>
  </si>
  <si>
    <t>Octubre</t>
  </si>
  <si>
    <t>CONSOLIDADO CULTIVOS P.V. 2015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</si>
  <si>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</si>
  <si>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</si>
  <si>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</si>
  <si>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</si>
  <si>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</si>
  <si>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</si>
  <si>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</si>
  <si>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</si>
  <si>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DEL MES ($/TON)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</si>
  <si>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</si>
  <si>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</si>
  <si>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</si>
  <si>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</si>
  <si>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Cultivo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</si>
  <si>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</si>
  <si>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</si>
  <si>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</si>
  <si>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</si>
  <si>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</si>
  <si>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</si>
  <si>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</si>
  <si>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</si>
  <si>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</si>
  <si>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</si>
  <si>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</si>
  <si>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</si>
  <si>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</si>
  <si>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</si>
  <si>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</si>
  <si>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</si>
  <si>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</si>
  <si>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</si>
  <si>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</si>
  <si>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</si>
  <si>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</si>
  <si>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</si>
  <si>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</si>
  <si>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</si>
  <si>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</si>
  <si>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</si>
  <si>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</si>
  <si>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</si>
  <si>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</si>
  <si>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</si>
  <si>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</si>
  <si>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</si>
  <si>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</si>
  <si>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</si>
  <si>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</si>
  <si>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</si>
  <si>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</si>
  <si>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</si>
  <si>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</si>
  <si>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</si>
  <si>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</si>
  <si>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</si>
  <si>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</si>
  <si>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</si>
  <si>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</si>
  <si>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</si>
  <si>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</si>
  <si>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</si>
  <si>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</si>
  <si>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AVANCE DE SIEMBRAS Y COSECHAS CICLO PV 2015  (AÑO AGRICOLA) TEMPORAL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</si>
  <si>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</si>
  <si>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</si>
  <si>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</si>
  <si>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</si>
  <si>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</si>
  <si>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</si>
  <si>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Triticale forrajero en verde</t>
  </si>
  <si>
    <t>FUENTE: Delegación de la SAGARPA en el estado de San Luis Potosí</t>
  </si>
  <si>
    <t>FECHA : 09/11/2015 10:27:49</t>
  </si>
  <si>
    <t>AVANCE DE SIEMBRAS Y COSECHAS PERENNES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</si>
  <si>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</si>
  <si>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</si>
  <si>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</si>
  <si>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</si>
  <si>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</si>
  <si>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Superficie siniestrada (ha)</t>
  </si>
  <si>
    <t>SUPERFICIE A COSECHAR (HA)</t>
  </si>
  <si>
    <t>Producción estimada (ton)</t>
  </si>
  <si>
    <t>Producción obtenida o programada (ton)</t>
  </si>
  <si>
    <t>Rendimiento obtenido o programado (ton)</t>
  </si>
  <si>
    <t>Precio medio rural del mes ($/ton)</t>
  </si>
  <si>
    <t>Precio medio rural ponderado ($/ton)</t>
  </si>
  <si>
    <t>Valor de la producción (MILES $)</t>
  </si>
  <si>
    <t>GRAN TOTAL</t>
  </si>
  <si>
    <t>CUTIVOS ESPECIALES</t>
  </si>
  <si>
    <t>Alfalfa verde Riego</t>
  </si>
  <si>
    <t>Café cereza Temporal</t>
  </si>
  <si>
    <t>Caña de azucar Riego</t>
  </si>
  <si>
    <t>Caña de azucar Temporal</t>
  </si>
  <si>
    <t>AVANCE DE SIEMBRAS Y COSECHAS PERENNES RIEGO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</si>
  <si>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</si>
  <si>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</si>
  <si>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</si>
  <si>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</si>
  <si>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</si>
  <si>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</si>
  <si>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</si>
  <si>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</si>
  <si>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</si>
  <si>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</si>
  <si>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</si>
  <si>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</si>
  <si>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</si>
  <si>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</si>
  <si>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</si>
  <si>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</si>
  <si>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</si>
  <si>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</si>
  <si>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</si>
  <si>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</si>
  <si>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</si>
  <si>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AVANCE DE SIEMBRAS Y COSECHAS PERENNES TEMPORAL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</si>
  <si>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</si>
  <si>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</si>
  <si>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</si>
  <si>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</si>
  <si>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</si>
  <si>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</si>
  <si>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</si>
  <si>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</si>
  <si>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>CONSOLIDADO CULTIVOS O.I. 2014 / 2015</t>
  </si>
  <si>
    <t>Superficie a Cosechar</t>
  </si>
  <si>
    <t>Garbanzo forrajero</t>
  </si>
  <si>
    <t>Cártamo</t>
  </si>
  <si>
    <t>Lenteja</t>
  </si>
  <si>
    <t>FECHA : 09/11/2015 12:54:26</t>
  </si>
  <si>
    <t>AVANCE DE SIEMBRAS Y COSECHAS CICLO O.I. 2014/2015</t>
  </si>
  <si>
    <t>AVANCE DE SIEMBRAS Y COSECHAS CICLO O.I. 2014/2015 RIEGO</t>
  </si>
  <si>
    <t>AVANCE DE SIEMBRAS Y COSECHAS CICLO O.I. 2014/2015 TEMPORAL</t>
  </si>
  <si>
    <t>FECHA : 10/11/2015 09:18:08</t>
  </si>
  <si>
    <t xml:space="preserve">AVANCE DE SIEMBRAS Y COSECHAS CICLO PV 2015  </t>
  </si>
  <si>
    <t xml:space="preserve">                       SECRETARIA DE DESARROLLO AGROPECUARIO Y RECURSOS HIDRAULICOS</t>
  </si>
  <si>
    <t xml:space="preserve">                                SISTEMA NACIONAL DE INFORMACIÓN PARA EL DESARROLLO RURAL SUSTENTABLE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</si>
  <si>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</si>
  <si>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</si>
  <si>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</si>
  <si>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</si>
  <si>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</si>
  <si>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</si>
  <si>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</si>
  <si>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O.I. 2014 / 2015</t>
  </si>
  <si>
    <t>PERENNES 2015/ 2016</t>
  </si>
  <si>
    <t>O.I. 2015 / 2016</t>
  </si>
  <si>
    <t>RESUMEN DE AVANCE DE SIEMBRA Y COSECHAS AÑO AGRICOLA 2015 / 2016</t>
  </si>
  <si>
    <t xml:space="preserve">En relacion a estos cultivos se considera avance en alafalfa, y en cuanto a café y caña de azucar  se considera la superficie programada, una vez que incie la cosecha se iran incorporando datos de avance agricola.  </t>
  </si>
  <si>
    <t>* Superficie nueva, desarrollo, producción.</t>
  </si>
  <si>
    <t>** Superficie en producción</t>
  </si>
  <si>
    <t xml:space="preserve"> *326,224</t>
  </si>
  <si>
    <t>En cuanto a cultivos Perennes 2015 / 2016 de este ciclo productivo,corresponde  avance de cosecha de los cultivos de naranja, tuna, litchi, nopalitos y pastos en mayor cantidad. En relación a cultivos de caña azucar y café (2015 /2016)   se esta por iniciar etapa de cosecha, para ir considerando avances al respecto.</t>
  </si>
  <si>
    <t>SUPERFICIE SEMBRADA / PLANTADA (HA)</t>
  </si>
  <si>
    <t>VALOR PRODUCCION (MILES $)</t>
  </si>
  <si>
    <t>PV 2014</t>
  </si>
  <si>
    <r>
      <t xml:space="preserve">Estos datos corresponden al </t>
    </r>
    <r>
      <rPr>
        <b/>
        <sz val="11"/>
        <color theme="1"/>
        <rFont val="Calibri"/>
        <family val="2"/>
        <scheme val="minor"/>
      </rPr>
      <t>Cierre Definitivo</t>
    </r>
    <r>
      <rPr>
        <sz val="11"/>
        <color theme="1"/>
        <rFont val="Calibri"/>
        <family val="2"/>
        <scheme val="minor"/>
      </rPr>
      <t>.</t>
    </r>
  </si>
  <si>
    <t>AVANCE DE SIEMBRAS Y COSECHAS CICLO PV 2014  (AÑO AGRICOLA)</t>
  </si>
  <si>
    <t>AGOSTO</t>
  </si>
  <si>
    <t>Programa Rendimiento obtenido o programado (ton/ha)</t>
  </si>
  <si>
    <t>AVANCE DE SIEMBRAS Y COSECHAS CICLO PV 2014   RIEGO</t>
  </si>
  <si>
    <t>Berenjena</t>
  </si>
  <si>
    <t>Chía</t>
  </si>
  <si>
    <t>Remolacha forrajera</t>
  </si>
  <si>
    <t>Tomillo</t>
  </si>
  <si>
    <t>AVANCE DE SIEMBRAS Y COSECHAS CICLO PV 2014  TEMPORAL</t>
  </si>
  <si>
    <t>JULIIO</t>
  </si>
  <si>
    <t>Superficie a cosechar (Ha)</t>
  </si>
  <si>
    <t>Alfalfa verde Riego General</t>
  </si>
  <si>
    <t>Caña de azucar Riego General</t>
  </si>
  <si>
    <t>**En el caso de caña de azucar aumenta 4,092 Has. en comparacion con reporte de  mes anterior, por comentarios de la Delgacion Estatal SAGARPA, se ha identificado mas superficie de este cultivo</t>
  </si>
  <si>
    <t>CIERRE DEFINITIVO PERENNES 2014  RIEGO</t>
  </si>
  <si>
    <t>Superficie a Cosechar (Ha)</t>
  </si>
  <si>
    <t>CIERRE DEFINITIVO PERENNES 2014 TEMPORAL</t>
  </si>
  <si>
    <t>Agave</t>
  </si>
  <si>
    <t>SEPTIEMBRE</t>
  </si>
  <si>
    <t>Producción Estimada (ton)</t>
  </si>
  <si>
    <t>PERENNES 2014 / 2015 *</t>
  </si>
  <si>
    <t>AÑO AGRICOLA 2014 /2015</t>
  </si>
  <si>
    <t>REPORTE AL MES DE OCTUBRE  2015</t>
  </si>
  <si>
    <t>RESUMEN DE AVANCE DE SIEMBRAS Y COSECHAS AÑO 2014 / 2015</t>
  </si>
  <si>
    <t>CUTIVOS ESPECIALES 2014 /2015</t>
  </si>
  <si>
    <t>AVANCE DE SIEMBRAS Y COSECHAS CICLO O.I. 2015/2016</t>
  </si>
  <si>
    <t>En lo correspondiente al  ciclo PV 2015, se tiene un reporte de siembra de 437,902 Ha. En relación a superficie cosechada corresponde a  cultivos de: jitomate, chile verde,  pepino, calabacita, repollo, lechuga, frijol, maiz grano. En este ciclo a esta fecha se tienen datos de 51,012 Ha siniestradas correspondiendo en mayor cantidad a cultivos de maiz grano y frijol.</t>
  </si>
  <si>
    <t>En lo referente a este ciclo otoño invierno (O.I. 2015 / 2016),  esta por iniciar este ciclo, se cuenta con  datos de superficie programada a sembrar y datos de 1,476 ha sembradas</t>
  </si>
  <si>
    <r>
      <t xml:space="preserve">En relacion a cultivos  perennes , la superficie pendiente de cosechar corresponde a caña de azucar (6,800 Ha), y que se considero como siniestro. </t>
    </r>
    <r>
      <rPr>
        <b/>
        <sz val="11"/>
        <color theme="1"/>
        <rFont val="Calibri"/>
        <family val="2"/>
      </rPr>
      <t>Cierre definitivo</t>
    </r>
  </si>
  <si>
    <r>
      <t xml:space="preserve">Datos de </t>
    </r>
    <r>
      <rPr>
        <b/>
        <sz val="11"/>
        <color theme="1"/>
        <rFont val="Calibri"/>
        <family val="2"/>
      </rPr>
      <t>Cierre definitivo</t>
    </r>
    <r>
      <rPr>
        <sz val="11"/>
        <color theme="1"/>
        <rFont val="Calibri"/>
        <family val="2"/>
      </rPr>
      <t xml:space="preserve"> del ciclo.</t>
    </r>
  </si>
  <si>
    <t>Delegación</t>
  </si>
  <si>
    <t>San Luis Potosí</t>
  </si>
  <si>
    <t>Año</t>
  </si>
  <si>
    <t>Estado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</si>
  <si>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</si>
  <si>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</si>
  <si>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</si>
  <si>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</si>
  <si>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</si>
  <si>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</si>
  <si>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</si>
  <si>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</si>
  <si>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</si>
  <si>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</si>
  <si>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</si>
  <si>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</si>
  <si>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</si>
  <si>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</si>
  <si>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</si>
  <si>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</si>
  <si>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</si>
  <si>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</si>
  <si>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Producción en el mes (ton)</t>
  </si>
  <si>
    <t>San Luis Potosi</t>
  </si>
  <si>
    <t>Fuente: Red Agropecuaria Web (RAW) SIAP / SAGARPA</t>
  </si>
  <si>
    <t>Superficie sembrada  (ha)</t>
  </si>
  <si>
    <t>Superficie cosechada  (ha)</t>
  </si>
  <si>
    <t>Producción obtenida  (ton)</t>
  </si>
  <si>
    <t xml:space="preserve"> Producción  programada (ton)</t>
  </si>
  <si>
    <t xml:space="preserve"> Rendimiento  programado (ton/ha)</t>
  </si>
  <si>
    <t>Rendimiento obtenido  (ton)</t>
  </si>
  <si>
    <t>SUPERFICIE PLANTADA (HA)</t>
  </si>
  <si>
    <t xml:space="preserve">Café cereza Temporal </t>
  </si>
  <si>
    <t>Producción  programada (ton)</t>
  </si>
  <si>
    <t xml:space="preserve">                      Avance de la Producción Pecuaria</t>
  </si>
  <si>
    <t>SUPERFICIE PROGRAMADA A SEMBRAR (HA)</t>
  </si>
  <si>
    <t>Producción   programada (ton)</t>
  </si>
  <si>
    <t>Rendimiento  programado (ton/ha)</t>
  </si>
  <si>
    <t>Superficie  programada a  sembrar (ha)</t>
  </si>
  <si>
    <t>Reporte preliminar</t>
  </si>
  <si>
    <t>SUPERFICIE PROGRAMADA SIEMBRA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</si>
</sst>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  <numFmt numFmtId="167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rgb="FF333333"/>
      <name val="Arial"/>
      <family val="2"/>
    </font>
    <font>
      <sz val="8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C0504D"/>
      </patternFill>
    </fill>
    <fill>
      <patternFill patternType="solid">
        <fgColor theme="0" tint="-4.9989318521683403E-2"/>
        <bgColor rgb="FFE6B8B7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EFFE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5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1" applyFont="1" applyBorder="1" applyAlignment="1">
      <alignment wrapText="1"/>
    </xf>
    <xf numFmtId="0" fontId="3" fillId="0" borderId="0" xfId="1" applyFill="1" applyBorder="1"/>
    <xf numFmtId="0" fontId="3" fillId="0" borderId="0" xfId="1" applyBorder="1"/>
    <xf numFmtId="0" fontId="5" fillId="0" borderId="0" xfId="1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right" vertical="top" wrapText="1"/>
    </xf>
    <xf numFmtId="4" fontId="10" fillId="4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right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0" fontId="0" fillId="5" borderId="0" xfId="0" applyFill="1"/>
    <xf numFmtId="0" fontId="0" fillId="4" borderId="2" xfId="0" applyFill="1" applyBorder="1"/>
    <xf numFmtId="0" fontId="0" fillId="5" borderId="2" xfId="0" applyFill="1" applyBorder="1"/>
    <xf numFmtId="0" fontId="11" fillId="2" borderId="2" xfId="0" applyFont="1" applyFill="1" applyBorder="1" applyAlignment="1">
      <alignment horizontal="left" vertical="top" wrapText="1"/>
    </xf>
    <xf numFmtId="4" fontId="11" fillId="2" borderId="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5" fillId="0" borderId="0" xfId="0" applyFont="1" applyAlignment="1">
      <alignment vertical="center" wrapText="1"/>
    </xf>
    <xf numFmtId="0" fontId="5" fillId="0" borderId="0" xfId="1" applyFont="1" applyBorder="1" applyAlignment="1">
      <alignment wrapText="1"/>
    </xf>
    <xf numFmtId="0" fontId="13" fillId="0" borderId="0" xfId="1" applyFont="1" applyBorder="1" applyAlignment="1">
      <alignment horizontal="left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1" fillId="0" borderId="2" xfId="0" applyNumberFormat="1" applyFont="1" applyBorder="1"/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center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10" fillId="7" borderId="2" xfId="0" applyFont="1" applyFill="1" applyBorder="1" applyAlignment="1">
      <alignment horizontal="left" vertical="top" wrapText="1"/>
    </xf>
    <xf numFmtId="4" fontId="10" fillId="7" borderId="2" xfId="0" applyNumberFormat="1" applyFont="1" applyFill="1" applyBorder="1" applyAlignment="1">
      <alignment horizontal="right" vertical="top" wrapText="1"/>
    </xf>
    <xf numFmtId="0" fontId="10" fillId="7" borderId="2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right" wrapText="1"/>
    </xf>
    <xf numFmtId="164" fontId="10" fillId="0" borderId="0" xfId="0" applyNumberFormat="1" applyFont="1" applyFill="1" applyBorder="1" applyAlignment="1" applyProtection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right" vertical="top" wrapText="1"/>
    </xf>
    <xf numFmtId="4" fontId="10" fillId="0" borderId="2" xfId="0" applyNumberFormat="1" applyFont="1" applyFill="1" applyBorder="1" applyAlignment="1">
      <alignment horizontal="right" vertical="top" wrapText="1"/>
    </xf>
    <xf numFmtId="0" fontId="14" fillId="0" borderId="0" xfId="1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0" fillId="0" borderId="2" xfId="0" applyFill="1" applyBorder="1"/>
    <xf numFmtId="0" fontId="5" fillId="0" borderId="0" xfId="1" applyFont="1" applyBorder="1" applyAlignment="1">
      <alignment horizontal="center" vertical="top" wrapText="1"/>
    </xf>
    <xf numFmtId="0" fontId="13" fillId="0" borderId="0" xfId="1" applyFont="1" applyFill="1" applyBorder="1"/>
    <xf numFmtId="0" fontId="13" fillId="0" borderId="0" xfId="1" applyFont="1" applyBorder="1"/>
    <xf numFmtId="4" fontId="5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wrapText="1"/>
    </xf>
    <xf numFmtId="0" fontId="17" fillId="0" borderId="0" xfId="1" applyFont="1" applyBorder="1" applyAlignment="1">
      <alignment horizontal="left" wrapText="1"/>
    </xf>
    <xf numFmtId="0" fontId="17" fillId="0" borderId="0" xfId="1" applyFont="1" applyFill="1" applyBorder="1" applyAlignment="1">
      <alignment horizontal="left" wrapText="1"/>
    </xf>
    <xf numFmtId="0" fontId="2" fillId="0" borderId="0" xfId="0" applyFont="1" applyBorder="1" applyAlignment="1"/>
    <xf numFmtId="0" fontId="1" fillId="0" borderId="0" xfId="0" applyFont="1" applyBorder="1" applyAlignment="1"/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17" fontId="20" fillId="0" borderId="0" xfId="0" applyNumberFormat="1" applyFont="1" applyFill="1" applyBorder="1" applyAlignment="1">
      <alignment horizontal="center" vertical="center"/>
    </xf>
    <xf numFmtId="0" fontId="19" fillId="0" borderId="0" xfId="0" applyFont="1"/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/>
    </xf>
    <xf numFmtId="165" fontId="22" fillId="0" borderId="2" xfId="0" applyNumberFormat="1" applyFont="1" applyFill="1" applyBorder="1" applyAlignment="1">
      <alignment horizontal="center"/>
    </xf>
    <xf numFmtId="166" fontId="22" fillId="0" borderId="2" xfId="2" applyNumberFormat="1" applyFont="1" applyFill="1" applyBorder="1" applyAlignment="1">
      <alignment wrapText="1"/>
    </xf>
    <xf numFmtId="3" fontId="22" fillId="0" borderId="2" xfId="0" applyNumberFormat="1" applyFont="1" applyFill="1" applyBorder="1" applyAlignment="1">
      <alignment wrapText="1"/>
    </xf>
    <xf numFmtId="166" fontId="22" fillId="0" borderId="2" xfId="2" applyNumberFormat="1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center"/>
    </xf>
    <xf numFmtId="0" fontId="25" fillId="2" borderId="18" xfId="0" applyFont="1" applyFill="1" applyBorder="1" applyAlignment="1">
      <alignment horizontal="justify" wrapText="1"/>
    </xf>
    <xf numFmtId="0" fontId="23" fillId="0" borderId="16" xfId="0" applyFont="1" applyFill="1" applyBorder="1" applyAlignment="1">
      <alignment horizontal="center" wrapText="1"/>
    </xf>
    <xf numFmtId="3" fontId="23" fillId="0" borderId="2" xfId="0" applyNumberFormat="1" applyFont="1" applyFill="1" applyBorder="1" applyAlignment="1">
      <alignment horizontal="center" wrapText="1"/>
    </xf>
    <xf numFmtId="166" fontId="23" fillId="0" borderId="2" xfId="2" applyNumberFormat="1" applyFont="1" applyFill="1" applyBorder="1" applyAlignment="1">
      <alignment horizontal="right" wrapText="1"/>
    </xf>
    <xf numFmtId="3" fontId="23" fillId="0" borderId="2" xfId="0" applyNumberFormat="1" applyFont="1" applyFill="1" applyBorder="1" applyAlignment="1">
      <alignment horizontal="right" wrapText="1"/>
    </xf>
    <xf numFmtId="166" fontId="20" fillId="0" borderId="2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165" fontId="22" fillId="0" borderId="2" xfId="0" applyNumberFormat="1" applyFont="1" applyFill="1" applyBorder="1" applyAlignment="1">
      <alignment horizontal="center" wrapText="1"/>
    </xf>
    <xf numFmtId="165" fontId="23" fillId="0" borderId="2" xfId="0" applyNumberFormat="1" applyFont="1" applyFill="1" applyBorder="1" applyAlignment="1">
      <alignment horizontal="center" wrapText="1"/>
    </xf>
    <xf numFmtId="4" fontId="26" fillId="4" borderId="2" xfId="0" applyNumberFormat="1" applyFont="1" applyFill="1" applyBorder="1" applyAlignment="1">
      <alignment horizontal="right" vertical="top" wrapText="1"/>
    </xf>
    <xf numFmtId="4" fontId="26" fillId="7" borderId="2" xfId="0" applyNumberFormat="1" applyFont="1" applyFill="1" applyBorder="1" applyAlignment="1">
      <alignment horizontal="right" vertical="top" wrapText="1"/>
    </xf>
    <xf numFmtId="0" fontId="10" fillId="8" borderId="2" xfId="0" applyFont="1" applyFill="1" applyBorder="1" applyAlignment="1">
      <alignment horizontal="right" vertical="top" wrapText="1"/>
    </xf>
    <xf numFmtId="0" fontId="0" fillId="8" borderId="0" xfId="0" applyFill="1" applyAlignment="1">
      <alignment vertical="center" wrapText="1"/>
    </xf>
    <xf numFmtId="4" fontId="10" fillId="8" borderId="2" xfId="0" applyNumberFormat="1" applyFont="1" applyFill="1" applyBorder="1" applyAlignment="1">
      <alignment horizontal="right" vertical="top" wrapText="1"/>
    </xf>
    <xf numFmtId="0" fontId="0" fillId="0" borderId="0" xfId="0"/>
    <xf numFmtId="4" fontId="26" fillId="9" borderId="2" xfId="0" applyNumberFormat="1" applyFont="1" applyFill="1" applyBorder="1" applyAlignment="1">
      <alignment horizontal="right" vertical="top" wrapText="1"/>
    </xf>
    <xf numFmtId="43" fontId="26" fillId="9" borderId="2" xfId="2" applyFont="1" applyFill="1" applyBorder="1" applyAlignment="1">
      <alignment horizontal="right" vertical="top" wrapText="1"/>
    </xf>
    <xf numFmtId="167" fontId="26" fillId="9" borderId="2" xfId="0" applyNumberFormat="1" applyFont="1" applyFill="1" applyBorder="1" applyAlignment="1">
      <alignment horizontal="right" vertical="top" wrapText="1"/>
    </xf>
    <xf numFmtId="0" fontId="7" fillId="11" borderId="13" xfId="1" applyNumberFormat="1" applyFont="1" applyFill="1" applyBorder="1" applyAlignment="1">
      <alignment horizontal="center" vertical="center" wrapText="1"/>
    </xf>
    <xf numFmtId="0" fontId="7" fillId="11" borderId="14" xfId="1" applyNumberFormat="1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/>
    </xf>
    <xf numFmtId="165" fontId="28" fillId="12" borderId="2" xfId="2" applyNumberFormat="1" applyFont="1" applyFill="1" applyBorder="1"/>
    <xf numFmtId="165" fontId="28" fillId="12" borderId="2" xfId="0" applyNumberFormat="1" applyFont="1" applyFill="1" applyBorder="1"/>
    <xf numFmtId="165" fontId="24" fillId="12" borderId="2" xfId="0" applyNumberFormat="1" applyFont="1" applyFill="1" applyBorder="1"/>
    <xf numFmtId="165" fontId="24" fillId="12" borderId="2" xfId="0" applyNumberFormat="1" applyFont="1" applyFill="1" applyBorder="1" applyAlignment="1">
      <alignment horizontal="center"/>
    </xf>
    <xf numFmtId="0" fontId="28" fillId="12" borderId="17" xfId="0" applyFont="1" applyFill="1" applyBorder="1" applyAlignment="1">
      <alignment horizontal="justify" wrapText="1"/>
    </xf>
    <xf numFmtId="0" fontId="28" fillId="0" borderId="17" xfId="0" applyFont="1" applyFill="1" applyBorder="1" applyAlignment="1">
      <alignment wrapText="1"/>
    </xf>
    <xf numFmtId="0" fontId="23" fillId="11" borderId="3" xfId="0" applyFont="1" applyFill="1" applyBorder="1" applyAlignment="1">
      <alignment horizontal="center"/>
    </xf>
    <xf numFmtId="3" fontId="23" fillId="11" borderId="4" xfId="0" applyNumberFormat="1" applyFont="1" applyFill="1" applyBorder="1" applyAlignment="1">
      <alignment horizontal="center"/>
    </xf>
    <xf numFmtId="0" fontId="24" fillId="11" borderId="20" xfId="0" applyFont="1" applyFill="1" applyBorder="1" applyAlignment="1">
      <alignment horizontal="justify" wrapText="1"/>
    </xf>
    <xf numFmtId="3" fontId="24" fillId="0" borderId="2" xfId="0" applyNumberFormat="1" applyFont="1" applyFill="1" applyBorder="1" applyAlignment="1">
      <alignment horizontal="right" wrapText="1"/>
    </xf>
    <xf numFmtId="3" fontId="24" fillId="0" borderId="2" xfId="0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2" fillId="0" borderId="10" xfId="0" applyFont="1" applyBorder="1" applyAlignment="1">
      <alignment vertical="center"/>
    </xf>
    <xf numFmtId="17" fontId="1" fillId="0" borderId="11" xfId="0" applyNumberFormat="1" applyFont="1" applyBorder="1" applyAlignment="1">
      <alignment horizontal="center" vertical="center"/>
    </xf>
    <xf numFmtId="0" fontId="27" fillId="0" borderId="0" xfId="1" applyFont="1" applyBorder="1" applyAlignment="1">
      <alignment horizontal="left" wrapText="1"/>
    </xf>
    <xf numFmtId="0" fontId="29" fillId="0" borderId="0" xfId="1" applyFont="1" applyBorder="1" applyAlignment="1">
      <alignment horizontal="center" wrapText="1"/>
    </xf>
    <xf numFmtId="0" fontId="30" fillId="0" borderId="0" xfId="1" applyFont="1" applyBorder="1" applyAlignment="1">
      <alignment horizontal="center" wrapText="1"/>
    </xf>
    <xf numFmtId="0" fontId="31" fillId="0" borderId="0" xfId="0" applyFont="1"/>
    <xf numFmtId="0" fontId="7" fillId="13" borderId="13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7" fillId="13" borderId="14" xfId="1" applyNumberFormat="1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21" xfId="1" applyNumberFormat="1" applyFont="1" applyFill="1" applyBorder="1" applyAlignment="1">
      <alignment horizontal="center" vertical="center" wrapText="1"/>
    </xf>
    <xf numFmtId="1" fontId="10" fillId="7" borderId="2" xfId="0" applyNumberFormat="1" applyFont="1" applyFill="1" applyBorder="1" applyAlignment="1">
      <alignment horizontal="right" vertical="top" wrapText="1"/>
    </xf>
    <xf numFmtId="1" fontId="10" fillId="6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3" fontId="10" fillId="7" borderId="2" xfId="0" applyNumberFormat="1" applyFont="1" applyFill="1" applyBorder="1" applyAlignment="1">
      <alignment horizontal="right" vertical="top" wrapText="1"/>
    </xf>
    <xf numFmtId="3" fontId="10" fillId="6" borderId="2" xfId="0" applyNumberFormat="1" applyFont="1" applyFill="1" applyBorder="1" applyAlignment="1">
      <alignment horizontal="right" vertical="top" wrapText="1"/>
    </xf>
    <xf numFmtId="0" fontId="32" fillId="13" borderId="2" xfId="0" applyFont="1" applyFill="1" applyBorder="1" applyAlignment="1">
      <alignment horizontal="left" vertical="top" wrapText="1"/>
    </xf>
    <xf numFmtId="4" fontId="32" fillId="13" borderId="2" xfId="0" applyNumberFormat="1" applyFont="1" applyFill="1" applyBorder="1" applyAlignment="1">
      <alignment horizontal="right" vertical="top" wrapText="1"/>
    </xf>
    <xf numFmtId="0" fontId="32" fillId="13" borderId="2" xfId="0" applyFont="1" applyFill="1" applyBorder="1" applyAlignment="1">
      <alignment horizontal="right" vertical="top" wrapText="1"/>
    </xf>
    <xf numFmtId="0" fontId="5" fillId="0" borderId="0" xfId="1" applyFont="1" applyBorder="1" applyAlignment="1">
      <alignment horizontal="center" wrapText="1"/>
    </xf>
    <xf numFmtId="0" fontId="8" fillId="0" borderId="23" xfId="0" applyFont="1" applyFill="1" applyBorder="1" applyAlignment="1">
      <alignment horizontal="center" vertical="center"/>
    </xf>
    <xf numFmtId="164" fontId="8" fillId="0" borderId="24" xfId="0" applyNumberFormat="1" applyFont="1" applyFill="1" applyBorder="1" applyAlignment="1">
      <alignment vertical="center"/>
    </xf>
    <xf numFmtId="0" fontId="33" fillId="6" borderId="2" xfId="0" applyFont="1" applyFill="1" applyBorder="1" applyAlignment="1">
      <alignment horizontal="left" vertical="top" wrapText="1"/>
    </xf>
    <xf numFmtId="0" fontId="33" fillId="7" borderId="2" xfId="0" applyFont="1" applyFill="1" applyBorder="1" applyAlignment="1">
      <alignment horizontal="left" vertical="top" wrapText="1"/>
    </xf>
    <xf numFmtId="4" fontId="26" fillId="0" borderId="2" xfId="0" applyNumberFormat="1" applyFont="1" applyFill="1" applyBorder="1" applyAlignment="1">
      <alignment horizontal="right" vertical="top" wrapText="1"/>
    </xf>
    <xf numFmtId="0" fontId="33" fillId="0" borderId="2" xfId="0" applyFont="1" applyFill="1" applyBorder="1" applyAlignment="1">
      <alignment horizontal="left" vertical="top" wrapText="1"/>
    </xf>
    <xf numFmtId="0" fontId="20" fillId="0" borderId="0" xfId="0" applyFont="1"/>
    <xf numFmtId="0" fontId="10" fillId="6" borderId="25" xfId="0" applyFont="1" applyFill="1" applyBorder="1" applyAlignment="1">
      <alignment horizontal="left" vertical="top" wrapText="1"/>
    </xf>
    <xf numFmtId="0" fontId="10" fillId="6" borderId="25" xfId="0" applyFont="1" applyFill="1" applyBorder="1" applyAlignment="1">
      <alignment horizontal="right" vertical="top" wrapText="1"/>
    </xf>
    <xf numFmtId="4" fontId="10" fillId="6" borderId="25" xfId="0" applyNumberFormat="1" applyFont="1" applyFill="1" applyBorder="1" applyAlignment="1">
      <alignment horizontal="right" vertical="top" wrapText="1"/>
    </xf>
    <xf numFmtId="0" fontId="13" fillId="0" borderId="0" xfId="1" applyFont="1" applyFill="1" applyBorder="1" applyAlignment="1">
      <alignment horizontal="left" wrapText="1"/>
    </xf>
    <xf numFmtId="0" fontId="32" fillId="4" borderId="2" xfId="0" applyFont="1" applyFill="1" applyBorder="1" applyAlignment="1">
      <alignment horizontal="right" vertical="top" wrapText="1"/>
    </xf>
    <xf numFmtId="0" fontId="32" fillId="0" borderId="2" xfId="0" applyFont="1" applyFill="1" applyBorder="1" applyAlignment="1">
      <alignment horizontal="right" vertical="top" wrapText="1"/>
    </xf>
    <xf numFmtId="4" fontId="32" fillId="0" borderId="2" xfId="0" applyNumberFormat="1" applyFont="1" applyFill="1" applyBorder="1" applyAlignment="1">
      <alignment horizontal="right" vertical="top" wrapText="1"/>
    </xf>
    <xf numFmtId="4" fontId="32" fillId="4" borderId="2" xfId="0" applyNumberFormat="1" applyFont="1" applyFill="1" applyBorder="1" applyAlignment="1">
      <alignment horizontal="right" vertical="top" wrapText="1"/>
    </xf>
    <xf numFmtId="0" fontId="19" fillId="0" borderId="2" xfId="0" applyFont="1" applyFill="1" applyBorder="1"/>
    <xf numFmtId="0" fontId="10" fillId="10" borderId="2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32" fillId="6" borderId="2" xfId="0" applyFont="1" applyFill="1" applyBorder="1" applyAlignment="1">
      <alignment horizontal="right" vertical="top" wrapText="1"/>
    </xf>
    <xf numFmtId="4" fontId="0" fillId="4" borderId="2" xfId="0" applyNumberFormat="1" applyFill="1" applyBorder="1"/>
    <xf numFmtId="4" fontId="0" fillId="0" borderId="2" xfId="0" applyNumberFormat="1" applyBorder="1"/>
    <xf numFmtId="0" fontId="10" fillId="0" borderId="0" xfId="0" applyFont="1" applyFill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43" fontId="10" fillId="5" borderId="2" xfId="2" applyFont="1" applyFill="1" applyBorder="1" applyAlignment="1">
      <alignment horizontal="right" vertical="top" wrapText="1"/>
    </xf>
    <xf numFmtId="3" fontId="21" fillId="0" borderId="19" xfId="0" applyNumberFormat="1" applyFon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 wrapText="1"/>
    </xf>
    <xf numFmtId="166" fontId="21" fillId="0" borderId="19" xfId="2" applyNumberFormat="1" applyFont="1" applyFill="1" applyBorder="1" applyAlignment="1">
      <alignment horizontal="center" wrapText="1"/>
    </xf>
    <xf numFmtId="3" fontId="23" fillId="0" borderId="19" xfId="0" applyNumberFormat="1" applyFont="1" applyFill="1" applyBorder="1" applyAlignment="1">
      <alignment horizontal="center" wrapText="1"/>
    </xf>
    <xf numFmtId="166" fontId="20" fillId="0" borderId="2" xfId="2" applyNumberFormat="1" applyFont="1" applyFill="1" applyBorder="1" applyAlignment="1">
      <alignment horizontal="center" wrapText="1"/>
    </xf>
    <xf numFmtId="0" fontId="24" fillId="14" borderId="2" xfId="0" applyFont="1" applyFill="1" applyBorder="1" applyAlignment="1">
      <alignment wrapText="1"/>
    </xf>
    <xf numFmtId="0" fontId="24" fillId="14" borderId="2" xfId="0" applyFont="1" applyFill="1" applyBorder="1" applyAlignment="1">
      <alignment horizontal="justify" wrapText="1"/>
    </xf>
    <xf numFmtId="0" fontId="1" fillId="0" borderId="0" xfId="0" applyFont="1" applyFill="1"/>
    <xf numFmtId="0" fontId="20" fillId="0" borderId="0" xfId="0" applyFont="1" applyBorder="1"/>
    <xf numFmtId="0" fontId="8" fillId="15" borderId="1" xfId="0" applyFont="1" applyFill="1" applyBorder="1" applyAlignment="1">
      <alignment vertical="center" wrapText="1"/>
    </xf>
    <xf numFmtId="0" fontId="9" fillId="15" borderId="5" xfId="0" applyFont="1" applyFill="1" applyBorder="1" applyAlignment="1">
      <alignment horizontal="left" vertical="center" wrapText="1"/>
    </xf>
    <xf numFmtId="0" fontId="8" fillId="15" borderId="5" xfId="0" applyFont="1" applyFill="1" applyBorder="1" applyAlignment="1">
      <alignment horizontal="right" vertical="center" wrapText="1"/>
    </xf>
    <xf numFmtId="0" fontId="8" fillId="15" borderId="26" xfId="0" applyFont="1" applyFill="1" applyBorder="1" applyAlignment="1">
      <alignment vertical="center" wrapText="1"/>
    </xf>
    <xf numFmtId="0" fontId="4" fillId="15" borderId="22" xfId="0" applyFont="1" applyFill="1" applyBorder="1" applyAlignment="1">
      <alignment horizontal="left" vertical="center" wrapText="1"/>
    </xf>
    <xf numFmtId="0" fontId="8" fillId="15" borderId="22" xfId="0" applyFont="1" applyFill="1" applyBorder="1" applyAlignment="1">
      <alignment horizontal="right" vertical="center" wrapText="1"/>
    </xf>
    <xf numFmtId="0" fontId="10" fillId="16" borderId="2" xfId="0" applyFont="1" applyFill="1" applyBorder="1" applyAlignment="1">
      <alignment horizontal="left" vertical="top" wrapText="1"/>
    </xf>
    <xf numFmtId="4" fontId="10" fillId="16" borderId="2" xfId="0" applyNumberFormat="1" applyFont="1" applyFill="1" applyBorder="1" applyAlignment="1">
      <alignment horizontal="right" vertical="top" wrapText="1"/>
    </xf>
    <xf numFmtId="0" fontId="10" fillId="16" borderId="2" xfId="0" applyFont="1" applyFill="1" applyBorder="1" applyAlignment="1">
      <alignment horizontal="right" vertical="top" wrapText="1"/>
    </xf>
    <xf numFmtId="4" fontId="33" fillId="16" borderId="2" xfId="0" applyNumberFormat="1" applyFont="1" applyFill="1" applyBorder="1" applyAlignment="1">
      <alignment horizontal="right" vertical="top" wrapText="1"/>
    </xf>
    <xf numFmtId="4" fontId="7" fillId="16" borderId="2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8" fillId="15" borderId="6" xfId="0" applyFont="1" applyFill="1" applyBorder="1" applyAlignment="1">
      <alignment horizontal="right" vertical="center" wrapText="1"/>
    </xf>
    <xf numFmtId="0" fontId="8" fillId="15" borderId="18" xfId="0" applyFont="1" applyFill="1" applyBorder="1" applyAlignment="1">
      <alignment horizontal="right" vertical="center" wrapText="1"/>
    </xf>
    <xf numFmtId="0" fontId="19" fillId="14" borderId="17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center"/>
    </xf>
    <xf numFmtId="4" fontId="1" fillId="5" borderId="2" xfId="0" applyNumberFormat="1" applyFont="1" applyFill="1" applyBorder="1"/>
    <xf numFmtId="0" fontId="34" fillId="2" borderId="2" xfId="0" applyFont="1" applyFill="1" applyBorder="1" applyAlignment="1">
      <alignment horizontal="left" vertical="top" wrapText="1"/>
    </xf>
    <xf numFmtId="4" fontId="34" fillId="2" borderId="2" xfId="0" applyNumberFormat="1" applyFont="1" applyFill="1" applyBorder="1" applyAlignment="1">
      <alignment horizontal="right" vertical="top" wrapText="1"/>
    </xf>
    <xf numFmtId="0" fontId="34" fillId="2" borderId="2" xfId="0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left" vertical="top" wrapText="1"/>
    </xf>
    <xf numFmtId="4" fontId="12" fillId="2" borderId="2" xfId="0" applyNumberFormat="1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right" vertical="top" wrapText="1"/>
    </xf>
    <xf numFmtId="0" fontId="7" fillId="9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vertical="top" wrapText="1"/>
    </xf>
    <xf numFmtId="0" fontId="32" fillId="9" borderId="2" xfId="0" applyFont="1" applyFill="1" applyBorder="1" applyAlignment="1">
      <alignment vertical="top" wrapText="1"/>
    </xf>
    <xf numFmtId="0" fontId="32" fillId="9" borderId="2" xfId="0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right" vertical="top" wrapText="1"/>
    </xf>
    <xf numFmtId="0" fontId="5" fillId="0" borderId="1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12" xfId="0" applyNumberFormat="1" applyFont="1" applyFill="1" applyBorder="1" applyAlignment="1" applyProtection="1">
      <alignment horizontal="center" wrapText="1"/>
    </xf>
    <xf numFmtId="0" fontId="14" fillId="0" borderId="0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2" xfId="1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2</xdr:row>
      <xdr:rowOff>0</xdr:rowOff>
    </xdr:from>
    <xdr:to>
      <xdr:col>4</xdr:col>
      <xdr:colOff>171450</xdr:colOff>
      <xdr:row>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4" y="381000"/>
          <a:ext cx="2714626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2</xdr:row>
      <xdr:rowOff>85197</xdr:rowOff>
    </xdr:from>
    <xdr:to>
      <xdr:col>3</xdr:col>
      <xdr:colOff>238125</xdr:colOff>
      <xdr:row>6</xdr:row>
      <xdr:rowOff>19733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299" y="666222"/>
          <a:ext cx="1933576" cy="70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K77"/>
  <sheetViews>
    <sheetView tabSelected="1" workbookViewId="0">
      <selection activeCell="F9" sqref="F9"/>
    </sheetView>
  </sheetViews>
  <sheetFormatPr baseColWidth="10" defaultRowHeight="15" x14ac:dyDescent="0.25"/>
  <cols>
    <col min="1" max="1" width="8.5703125" customWidth="1"/>
    <col min="2" max="3" width="14.5703125" customWidth="1"/>
    <col min="8" max="8" width="12" customWidth="1"/>
    <col min="11" max="11" width="55" customWidth="1"/>
  </cols>
  <sheetData>
    <row r="3" spans="2:11" ht="15" customHeight="1" x14ac:dyDescent="0.25">
      <c r="D3" s="73"/>
      <c r="E3" s="73" t="s">
        <v>142</v>
      </c>
      <c r="F3" s="73"/>
      <c r="G3" s="73"/>
      <c r="H3" s="73"/>
      <c r="I3" s="73"/>
    </row>
    <row r="4" spans="2:11" ht="27" customHeight="1" x14ac:dyDescent="0.25">
      <c r="D4" s="74"/>
      <c r="E4" s="74" t="s">
        <v>143</v>
      </c>
      <c r="F4" s="74"/>
      <c r="G4" s="74"/>
      <c r="H4" s="74"/>
      <c r="I4" s="74"/>
    </row>
    <row r="5" spans="2:11" ht="21.75" customHeight="1" x14ac:dyDescent="0.25">
      <c r="B5" s="36"/>
      <c r="C5" s="36"/>
      <c r="D5" s="36"/>
      <c r="E5" s="36"/>
      <c r="F5" s="181" t="s">
        <v>154</v>
      </c>
      <c r="G5" s="36"/>
      <c r="H5" s="36"/>
      <c r="I5" s="36"/>
    </row>
    <row r="6" spans="2:11" ht="15" customHeight="1" x14ac:dyDescent="0.25">
      <c r="B6" s="75"/>
      <c r="C6" s="75"/>
      <c r="D6" s="76"/>
      <c r="E6" s="76"/>
      <c r="F6" s="76"/>
      <c r="G6" s="76"/>
      <c r="H6" s="76"/>
      <c r="I6" s="77" t="s">
        <v>186</v>
      </c>
      <c r="J6" s="78"/>
      <c r="K6" s="78"/>
    </row>
    <row r="7" spans="2:11" ht="15.75" thickBot="1" x14ac:dyDescent="0.3">
      <c r="B7" s="180"/>
    </row>
    <row r="8" spans="2:11" ht="47.25" customHeight="1" x14ac:dyDescent="0.25">
      <c r="B8" s="79" t="s">
        <v>144</v>
      </c>
      <c r="C8" s="80" t="s">
        <v>234</v>
      </c>
      <c r="D8" s="80" t="s">
        <v>160</v>
      </c>
      <c r="E8" s="80" t="s">
        <v>8</v>
      </c>
      <c r="F8" s="80" t="s">
        <v>9</v>
      </c>
      <c r="G8" s="80" t="s">
        <v>145</v>
      </c>
      <c r="H8" s="80" t="s">
        <v>146</v>
      </c>
      <c r="I8" s="80" t="s">
        <v>147</v>
      </c>
      <c r="J8" s="80" t="s">
        <v>148</v>
      </c>
      <c r="K8" s="81" t="s">
        <v>149</v>
      </c>
    </row>
    <row r="9" spans="2:11" ht="105" x14ac:dyDescent="0.25">
      <c r="B9" s="95" t="s">
        <v>150</v>
      </c>
      <c r="C9" s="175">
        <v>488147</v>
      </c>
      <c r="D9" s="96">
        <v>437901.84</v>
      </c>
      <c r="E9" s="96">
        <v>76755</v>
      </c>
      <c r="F9" s="97">
        <v>51012</v>
      </c>
      <c r="G9" s="94">
        <f>D9-E9-F9</f>
        <v>310134.84000000003</v>
      </c>
      <c r="H9" s="96">
        <v>1189292.49</v>
      </c>
      <c r="I9" s="91">
        <v>433494</v>
      </c>
      <c r="J9" s="174">
        <v>4554938</v>
      </c>
      <c r="K9" s="196" t="s">
        <v>190</v>
      </c>
    </row>
    <row r="10" spans="2:11" ht="90" x14ac:dyDescent="0.25">
      <c r="B10" s="90" t="s">
        <v>152</v>
      </c>
      <c r="C10" s="176" t="s">
        <v>158</v>
      </c>
      <c r="D10" s="91">
        <v>318444</v>
      </c>
      <c r="E10" s="92">
        <v>124427</v>
      </c>
      <c r="F10" s="93">
        <v>0</v>
      </c>
      <c r="G10" s="177">
        <f>D10-E10-F10</f>
        <v>194017</v>
      </c>
      <c r="H10" s="91">
        <v>11334685</v>
      </c>
      <c r="I10" s="84">
        <v>2441552</v>
      </c>
      <c r="J10" s="85">
        <v>1713423</v>
      </c>
      <c r="K10" s="178" t="s">
        <v>159</v>
      </c>
    </row>
    <row r="11" spans="2:11" ht="45" x14ac:dyDescent="0.25">
      <c r="B11" s="82" t="s">
        <v>153</v>
      </c>
      <c r="C11" s="173">
        <v>72867</v>
      </c>
      <c r="D11" s="83">
        <v>1476</v>
      </c>
      <c r="E11" s="83">
        <v>0</v>
      </c>
      <c r="F11" s="83">
        <v>0</v>
      </c>
      <c r="G11" s="83">
        <v>72867</v>
      </c>
      <c r="H11" s="83">
        <v>386754</v>
      </c>
      <c r="I11" s="86">
        <v>0</v>
      </c>
      <c r="J11" s="86">
        <v>0</v>
      </c>
      <c r="K11" s="179" t="s">
        <v>191</v>
      </c>
    </row>
    <row r="12" spans="2:11" ht="15.75" thickBot="1" x14ac:dyDescent="0.3">
      <c r="B12" s="87" t="s">
        <v>69</v>
      </c>
      <c r="C12" s="87"/>
      <c r="D12" s="88">
        <f t="shared" ref="D12:J12" si="0">SUM(D9:D11)</f>
        <v>757821.84000000008</v>
      </c>
      <c r="E12" s="88">
        <f t="shared" si="0"/>
        <v>201182</v>
      </c>
      <c r="F12" s="88">
        <f t="shared" si="0"/>
        <v>51012</v>
      </c>
      <c r="G12" s="88">
        <f t="shared" si="0"/>
        <v>577018.84000000008</v>
      </c>
      <c r="H12" s="88">
        <f t="shared" si="0"/>
        <v>12910731.49</v>
      </c>
      <c r="I12" s="88">
        <f t="shared" si="0"/>
        <v>2875046</v>
      </c>
      <c r="J12" s="88">
        <f t="shared" si="0"/>
        <v>6268361</v>
      </c>
      <c r="K12" s="89"/>
    </row>
    <row r="13" spans="2:11" x14ac:dyDescent="0.25">
      <c r="C13" t="s">
        <v>156</v>
      </c>
    </row>
    <row r="14" spans="2:11" x14ac:dyDescent="0.25">
      <c r="C14" t="s">
        <v>157</v>
      </c>
    </row>
    <row r="22" spans="1:1" x14ac:dyDescent="0.25">
      <c r="A22" s="18"/>
    </row>
    <row r="24" spans="1:1" x14ac:dyDescent="0.25">
      <c r="A24" s="18"/>
    </row>
    <row r="26" spans="1:1" x14ac:dyDescent="0.25">
      <c r="A26" s="18"/>
    </row>
    <row r="52" ht="15" customHeight="1" x14ac:dyDescent="0.25"/>
    <row r="5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88"/>
  <sheetViews>
    <sheetView workbookViewId="0">
      <selection activeCell="O64" sqref="O64"/>
    </sheetView>
  </sheetViews>
  <sheetFormatPr baseColWidth="10" defaultRowHeight="15" x14ac:dyDescent="0.25"/>
  <cols>
    <col min="2" max="2" width="19.5703125" customWidth="1"/>
    <col min="3" max="3" width="12.28515625" customWidth="1"/>
  </cols>
  <sheetData>
    <row r="2" spans="2:14" ht="15.75" x14ac:dyDescent="0.25"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75" x14ac:dyDescent="0.25">
      <c r="B3" s="214" t="s">
        <v>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 x14ac:dyDescent="0.25">
      <c r="B4" s="214" t="s">
        <v>141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2:14" ht="27" customHeight="1" thickBot="1" x14ac:dyDescent="0.3">
      <c r="B5" s="215" t="s">
        <v>2</v>
      </c>
      <c r="C5" s="215"/>
      <c r="D5" s="1" t="s">
        <v>3</v>
      </c>
      <c r="E5" s="68">
        <v>2015</v>
      </c>
      <c r="F5" s="2"/>
      <c r="G5" s="2"/>
      <c r="H5" s="3"/>
      <c r="I5" s="3"/>
      <c r="J5" s="3"/>
      <c r="K5" s="3"/>
      <c r="M5" s="1" t="s">
        <v>4</v>
      </c>
      <c r="N5" s="4" t="s">
        <v>5</v>
      </c>
    </row>
    <row r="6" spans="2:14" ht="45" x14ac:dyDescent="0.25">
      <c r="B6" s="5" t="s">
        <v>6</v>
      </c>
      <c r="C6" s="6" t="s">
        <v>229</v>
      </c>
      <c r="D6" s="6" t="s">
        <v>219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2:14" ht="21.75" customHeight="1" thickBot="1" x14ac:dyDescent="0.3">
      <c r="B7" s="7" t="s">
        <v>18</v>
      </c>
      <c r="C7" s="8">
        <f>C60+C84</f>
        <v>488147.58</v>
      </c>
      <c r="D7" s="8">
        <f t="shared" ref="D7:N7" si="0">D60+D84</f>
        <v>437901.84</v>
      </c>
      <c r="E7" s="8">
        <f t="shared" si="0"/>
        <v>76775.320000000007</v>
      </c>
      <c r="F7" s="8">
        <f t="shared" si="0"/>
        <v>51012.5</v>
      </c>
      <c r="G7" s="8">
        <f t="shared" si="0"/>
        <v>310114.01999999996</v>
      </c>
      <c r="H7" s="8">
        <f t="shared" si="0"/>
        <v>1189292.49</v>
      </c>
      <c r="I7" s="8">
        <f t="shared" si="0"/>
        <v>433493.81000000006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4554938.0999999996</v>
      </c>
    </row>
    <row r="8" spans="2:14" ht="15.75" thickBot="1" x14ac:dyDescent="0.3">
      <c r="B8" s="9"/>
      <c r="C8" s="10"/>
      <c r="D8" s="9"/>
      <c r="E8" s="10"/>
      <c r="G8" s="10"/>
      <c r="H8" s="10"/>
    </row>
    <row r="9" spans="2:14" ht="15" customHeight="1" x14ac:dyDescent="0.25">
      <c r="B9" s="216" t="s">
        <v>19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8"/>
    </row>
    <row r="10" spans="2:14" x14ac:dyDescent="0.25">
      <c r="B10" s="219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1"/>
    </row>
    <row r="11" spans="2:14" ht="45" x14ac:dyDescent="0.25">
      <c r="B11" s="11" t="s">
        <v>20</v>
      </c>
      <c r="C11" s="6" t="s">
        <v>229</v>
      </c>
      <c r="D11" s="6" t="s">
        <v>219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  <c r="M11" s="6" t="s">
        <v>16</v>
      </c>
      <c r="N11" s="6" t="s">
        <v>17</v>
      </c>
    </row>
    <row r="12" spans="2:14" x14ac:dyDescent="0.25">
      <c r="B12" s="12" t="s">
        <v>21</v>
      </c>
      <c r="C12" s="13">
        <v>24</v>
      </c>
      <c r="D12" s="13">
        <v>26</v>
      </c>
      <c r="E12" s="13">
        <v>24</v>
      </c>
      <c r="F12" s="13">
        <v>0</v>
      </c>
      <c r="G12" s="13">
        <f t="shared" ref="G12:G59" si="1">D12-E12-F12</f>
        <v>2</v>
      </c>
      <c r="H12" s="13">
        <v>157.6</v>
      </c>
      <c r="I12" s="13">
        <v>154.4</v>
      </c>
      <c r="J12" s="13">
        <v>6.5670000000000002</v>
      </c>
      <c r="K12" s="13">
        <v>6.4329999999999998</v>
      </c>
      <c r="L12" s="14">
        <v>5028.26</v>
      </c>
      <c r="M12" s="14">
        <v>5686.45</v>
      </c>
      <c r="N12" s="13">
        <v>877.99</v>
      </c>
    </row>
    <row r="13" spans="2:14" x14ac:dyDescent="0.25">
      <c r="B13" s="15" t="s">
        <v>22</v>
      </c>
      <c r="C13" s="16">
        <v>23</v>
      </c>
      <c r="D13" s="16">
        <v>65</v>
      </c>
      <c r="E13" s="16">
        <v>59</v>
      </c>
      <c r="F13" s="16">
        <v>0</v>
      </c>
      <c r="G13" s="13">
        <f t="shared" si="1"/>
        <v>6</v>
      </c>
      <c r="H13" s="16">
        <v>175.5</v>
      </c>
      <c r="I13" s="16">
        <v>550.65</v>
      </c>
      <c r="J13" s="16">
        <v>7.63</v>
      </c>
      <c r="K13" s="16">
        <v>9.3330000000000002</v>
      </c>
      <c r="L13" s="17">
        <v>22168.77</v>
      </c>
      <c r="M13" s="17">
        <v>23004.61</v>
      </c>
      <c r="N13" s="17">
        <v>12667.49</v>
      </c>
    </row>
    <row r="14" spans="2:14" x14ac:dyDescent="0.25">
      <c r="B14" s="12" t="s">
        <v>23</v>
      </c>
      <c r="C14" s="13">
        <v>1</v>
      </c>
      <c r="D14" s="13">
        <v>16.559999999999999</v>
      </c>
      <c r="E14" s="13">
        <v>0</v>
      </c>
      <c r="F14" s="13">
        <v>0</v>
      </c>
      <c r="G14" s="13">
        <f t="shared" si="1"/>
        <v>16.559999999999999</v>
      </c>
      <c r="H14" s="13">
        <v>1.5</v>
      </c>
      <c r="I14" s="13">
        <v>0</v>
      </c>
      <c r="J14" s="13">
        <v>1.5</v>
      </c>
      <c r="K14" s="13">
        <v>0</v>
      </c>
      <c r="L14" s="13">
        <v>0</v>
      </c>
      <c r="M14" s="13">
        <v>0</v>
      </c>
      <c r="N14" s="13">
        <v>0</v>
      </c>
    </row>
    <row r="15" spans="2:14" x14ac:dyDescent="0.25">
      <c r="B15" s="15" t="s">
        <v>24</v>
      </c>
      <c r="C15" s="16">
        <v>10</v>
      </c>
      <c r="D15" s="16">
        <v>12</v>
      </c>
      <c r="E15" s="16">
        <v>10</v>
      </c>
      <c r="F15" s="16">
        <v>0</v>
      </c>
      <c r="G15" s="13">
        <f t="shared" si="1"/>
        <v>2</v>
      </c>
      <c r="H15" s="16">
        <v>280</v>
      </c>
      <c r="I15" s="16">
        <v>260</v>
      </c>
      <c r="J15" s="16">
        <v>28</v>
      </c>
      <c r="K15" s="16">
        <v>26</v>
      </c>
      <c r="L15" s="17">
        <v>5000</v>
      </c>
      <c r="M15" s="17">
        <v>7450</v>
      </c>
      <c r="N15" s="17">
        <v>1937</v>
      </c>
    </row>
    <row r="16" spans="2:14" x14ac:dyDescent="0.25">
      <c r="B16" s="12" t="s">
        <v>25</v>
      </c>
      <c r="C16" s="14">
        <v>1196</v>
      </c>
      <c r="D16" s="13">
        <v>672</v>
      </c>
      <c r="E16" s="13">
        <v>140</v>
      </c>
      <c r="F16" s="13">
        <v>0</v>
      </c>
      <c r="G16" s="13">
        <f t="shared" si="1"/>
        <v>532</v>
      </c>
      <c r="H16" s="14">
        <v>19343</v>
      </c>
      <c r="I16" s="14">
        <v>2846.6</v>
      </c>
      <c r="J16" s="13">
        <v>16.172999999999998</v>
      </c>
      <c r="K16" s="13">
        <v>20.332999999999998</v>
      </c>
      <c r="L16" s="13">
        <v>484.13</v>
      </c>
      <c r="M16" s="13">
        <v>374.17</v>
      </c>
      <c r="N16" s="14">
        <v>1065.1199999999999</v>
      </c>
    </row>
    <row r="17" spans="2:14" x14ac:dyDescent="0.25">
      <c r="B17" s="15" t="s">
        <v>26</v>
      </c>
      <c r="C17" s="16">
        <v>14</v>
      </c>
      <c r="D17" s="16">
        <v>17.5</v>
      </c>
      <c r="E17" s="16">
        <v>16.5</v>
      </c>
      <c r="F17" s="16">
        <v>0</v>
      </c>
      <c r="G17" s="13">
        <f t="shared" si="1"/>
        <v>1</v>
      </c>
      <c r="H17" s="16">
        <v>124.9</v>
      </c>
      <c r="I17" s="16">
        <v>148.30000000000001</v>
      </c>
      <c r="J17" s="16">
        <v>8.9209999999999994</v>
      </c>
      <c r="K17" s="16">
        <v>8.9879999999999995</v>
      </c>
      <c r="L17" s="17">
        <v>4611.1099999999997</v>
      </c>
      <c r="M17" s="17">
        <v>6915.19</v>
      </c>
      <c r="N17" s="17">
        <v>1025.52</v>
      </c>
    </row>
    <row r="18" spans="2:14" x14ac:dyDescent="0.25">
      <c r="B18" s="12" t="s">
        <v>27</v>
      </c>
      <c r="C18" s="13">
        <v>16</v>
      </c>
      <c r="D18" s="13">
        <v>34</v>
      </c>
      <c r="E18" s="13">
        <v>19</v>
      </c>
      <c r="F18" s="13">
        <v>13</v>
      </c>
      <c r="G18" s="13">
        <f t="shared" si="1"/>
        <v>2</v>
      </c>
      <c r="H18" s="13">
        <v>415</v>
      </c>
      <c r="I18" s="13">
        <v>491</v>
      </c>
      <c r="J18" s="13">
        <v>25.937999999999999</v>
      </c>
      <c r="K18" s="13">
        <v>25.841999999999999</v>
      </c>
      <c r="L18" s="14">
        <v>4000</v>
      </c>
      <c r="M18" s="14">
        <v>4517.01</v>
      </c>
      <c r="N18" s="14">
        <v>2217.85</v>
      </c>
    </row>
    <row r="19" spans="2:14" x14ac:dyDescent="0.25">
      <c r="B19" s="15" t="s">
        <v>28</v>
      </c>
      <c r="C19" s="16">
        <v>122</v>
      </c>
      <c r="D19" s="16">
        <v>133</v>
      </c>
      <c r="E19" s="16">
        <v>50</v>
      </c>
      <c r="F19" s="16">
        <v>0</v>
      </c>
      <c r="G19" s="13">
        <f t="shared" si="1"/>
        <v>83</v>
      </c>
      <c r="H19" s="16">
        <v>404.05</v>
      </c>
      <c r="I19" s="16">
        <v>125</v>
      </c>
      <c r="J19" s="16">
        <v>3.3119999999999998</v>
      </c>
      <c r="K19" s="16">
        <v>2.5</v>
      </c>
      <c r="L19" s="16">
        <v>0</v>
      </c>
      <c r="M19" s="17">
        <v>11900</v>
      </c>
      <c r="N19" s="17">
        <v>1487.5</v>
      </c>
    </row>
    <row r="20" spans="2:14" x14ac:dyDescent="0.25">
      <c r="B20" s="12" t="s">
        <v>29</v>
      </c>
      <c r="C20" s="13">
        <v>352.5</v>
      </c>
      <c r="D20" s="13">
        <v>281.75</v>
      </c>
      <c r="E20" s="13">
        <v>265.75</v>
      </c>
      <c r="F20" s="13">
        <v>13</v>
      </c>
      <c r="G20" s="13">
        <f t="shared" si="1"/>
        <v>3</v>
      </c>
      <c r="H20" s="14">
        <v>8005.95</v>
      </c>
      <c r="I20" s="14">
        <v>5978.38</v>
      </c>
      <c r="J20" s="13">
        <v>22.712</v>
      </c>
      <c r="K20" s="13">
        <v>22.495999999999999</v>
      </c>
      <c r="L20" s="14">
        <v>4514.2299999999996</v>
      </c>
      <c r="M20" s="14">
        <v>4218.3100000000004</v>
      </c>
      <c r="N20" s="14">
        <v>25218.639999999999</v>
      </c>
    </row>
    <row r="21" spans="2:14" x14ac:dyDescent="0.25">
      <c r="B21" s="15" t="s">
        <v>30</v>
      </c>
      <c r="C21" s="16">
        <v>36</v>
      </c>
      <c r="D21" s="16">
        <v>52</v>
      </c>
      <c r="E21" s="16">
        <v>0</v>
      </c>
      <c r="F21" s="16">
        <v>0</v>
      </c>
      <c r="G21" s="13">
        <f t="shared" si="1"/>
        <v>52</v>
      </c>
      <c r="H21" s="16">
        <v>576</v>
      </c>
      <c r="I21" s="16">
        <v>0</v>
      </c>
      <c r="J21" s="16">
        <v>16</v>
      </c>
      <c r="K21" s="16">
        <v>0</v>
      </c>
      <c r="L21" s="16">
        <v>0</v>
      </c>
      <c r="M21" s="16">
        <v>0</v>
      </c>
      <c r="N21" s="16">
        <v>0</v>
      </c>
    </row>
    <row r="22" spans="2:14" x14ac:dyDescent="0.25">
      <c r="B22" s="12" t="s">
        <v>31</v>
      </c>
      <c r="C22" s="13">
        <v>20</v>
      </c>
      <c r="D22" s="13">
        <v>57</v>
      </c>
      <c r="E22" s="13">
        <v>57</v>
      </c>
      <c r="F22" s="13">
        <v>0</v>
      </c>
      <c r="G22" s="13">
        <f t="shared" si="1"/>
        <v>0</v>
      </c>
      <c r="H22" s="13">
        <v>40</v>
      </c>
      <c r="I22" s="13">
        <v>107.73</v>
      </c>
      <c r="J22" s="13">
        <v>2</v>
      </c>
      <c r="K22" s="13">
        <v>1.89</v>
      </c>
      <c r="L22" s="14">
        <v>3700</v>
      </c>
      <c r="M22" s="14">
        <v>3622.81</v>
      </c>
      <c r="N22" s="13">
        <v>390.29</v>
      </c>
    </row>
    <row r="23" spans="2:14" x14ac:dyDescent="0.25">
      <c r="B23" s="15" t="s">
        <v>32</v>
      </c>
      <c r="C23" s="17">
        <v>2180.5</v>
      </c>
      <c r="D23" s="17">
        <v>1416.5</v>
      </c>
      <c r="E23" s="17">
        <v>1361</v>
      </c>
      <c r="F23" s="16">
        <v>5.5</v>
      </c>
      <c r="G23" s="13">
        <f t="shared" si="1"/>
        <v>50</v>
      </c>
      <c r="H23" s="17">
        <v>85261.95</v>
      </c>
      <c r="I23" s="17">
        <v>48705.25</v>
      </c>
      <c r="J23" s="16">
        <v>39.101999999999997</v>
      </c>
      <c r="K23" s="16">
        <v>35.786000000000001</v>
      </c>
      <c r="L23" s="17">
        <v>4830.3100000000004</v>
      </c>
      <c r="M23" s="17">
        <v>3536.48</v>
      </c>
      <c r="N23" s="17">
        <v>172245.15</v>
      </c>
    </row>
    <row r="24" spans="2:14" x14ac:dyDescent="0.25">
      <c r="B24" s="12" t="s">
        <v>33</v>
      </c>
      <c r="C24" s="13">
        <v>85</v>
      </c>
      <c r="D24" s="13">
        <v>84</v>
      </c>
      <c r="E24" s="13">
        <v>78</v>
      </c>
      <c r="F24" s="13">
        <v>0</v>
      </c>
      <c r="G24" s="13">
        <f t="shared" si="1"/>
        <v>6</v>
      </c>
      <c r="H24" s="14">
        <v>1360</v>
      </c>
      <c r="I24" s="14">
        <v>1326</v>
      </c>
      <c r="J24" s="13">
        <v>16</v>
      </c>
      <c r="K24" s="13">
        <v>17</v>
      </c>
      <c r="L24" s="14">
        <v>2700</v>
      </c>
      <c r="M24" s="14">
        <v>2642.31</v>
      </c>
      <c r="N24" s="14">
        <v>3503.7</v>
      </c>
    </row>
    <row r="25" spans="2:14" x14ac:dyDescent="0.25">
      <c r="B25" s="15" t="s">
        <v>34</v>
      </c>
      <c r="C25" s="16">
        <v>7</v>
      </c>
      <c r="D25" s="16">
        <v>2</v>
      </c>
      <c r="E25" s="16">
        <v>0</v>
      </c>
      <c r="F25" s="16">
        <v>0</v>
      </c>
      <c r="G25" s="13">
        <f t="shared" si="1"/>
        <v>2</v>
      </c>
      <c r="H25" s="16">
        <v>77</v>
      </c>
      <c r="I25" s="16">
        <v>0</v>
      </c>
      <c r="J25" s="16">
        <v>11</v>
      </c>
      <c r="K25" s="16">
        <v>0</v>
      </c>
      <c r="L25" s="16">
        <v>0</v>
      </c>
      <c r="M25" s="16">
        <v>0</v>
      </c>
      <c r="N25" s="16">
        <v>0</v>
      </c>
    </row>
    <row r="26" spans="2:14" x14ac:dyDescent="0.25">
      <c r="B26" s="12" t="s">
        <v>35</v>
      </c>
      <c r="C26" s="14">
        <v>19393</v>
      </c>
      <c r="D26" s="14">
        <v>20003.75</v>
      </c>
      <c r="E26" s="14">
        <v>15032.75</v>
      </c>
      <c r="F26" s="98">
        <v>2205</v>
      </c>
      <c r="G26" s="13">
        <f t="shared" si="1"/>
        <v>2766</v>
      </c>
      <c r="H26" s="14">
        <v>40954.1</v>
      </c>
      <c r="I26" s="14">
        <v>27529.65</v>
      </c>
      <c r="J26" s="13">
        <v>2.1120000000000001</v>
      </c>
      <c r="K26" s="13">
        <v>1.831</v>
      </c>
      <c r="L26" s="14">
        <v>93125.18</v>
      </c>
      <c r="M26" s="98">
        <v>86251.35</v>
      </c>
      <c r="N26" s="98">
        <v>2374469.61</v>
      </c>
    </row>
    <row r="27" spans="2:14" x14ac:dyDescent="0.25">
      <c r="B27" s="15" t="s">
        <v>36</v>
      </c>
      <c r="C27" s="17">
        <v>1361</v>
      </c>
      <c r="D27" s="17">
        <v>1254</v>
      </c>
      <c r="E27" s="16">
        <v>813</v>
      </c>
      <c r="F27" s="16">
        <v>98</v>
      </c>
      <c r="G27" s="13">
        <f t="shared" si="1"/>
        <v>343</v>
      </c>
      <c r="H27" s="17">
        <v>46171</v>
      </c>
      <c r="I27" s="17">
        <v>28938</v>
      </c>
      <c r="J27" s="16">
        <v>33.923999999999999</v>
      </c>
      <c r="K27" s="16">
        <v>35.594000000000001</v>
      </c>
      <c r="L27" s="17">
        <v>9929.5499999999993</v>
      </c>
      <c r="M27" s="17">
        <v>7173.9</v>
      </c>
      <c r="N27" s="17">
        <v>207598.31</v>
      </c>
    </row>
    <row r="28" spans="2:14" x14ac:dyDescent="0.25">
      <c r="B28" s="12" t="s">
        <v>37</v>
      </c>
      <c r="C28" s="13">
        <v>36</v>
      </c>
      <c r="D28" s="13">
        <v>27</v>
      </c>
      <c r="E28" s="13">
        <v>22</v>
      </c>
      <c r="F28" s="13">
        <v>0</v>
      </c>
      <c r="G28" s="13">
        <f t="shared" si="1"/>
        <v>5</v>
      </c>
      <c r="H28" s="14">
        <v>1405</v>
      </c>
      <c r="I28" s="14">
        <v>1171.9000000000001</v>
      </c>
      <c r="J28" s="13">
        <v>39.027999999999999</v>
      </c>
      <c r="K28" s="13">
        <v>53.268000000000001</v>
      </c>
      <c r="L28" s="13">
        <v>0</v>
      </c>
      <c r="M28" s="14">
        <v>13160.84</v>
      </c>
      <c r="N28" s="14">
        <v>15423.19</v>
      </c>
    </row>
    <row r="29" spans="2:14" x14ac:dyDescent="0.25">
      <c r="B29" s="15" t="s">
        <v>38</v>
      </c>
      <c r="C29" s="16">
        <v>15</v>
      </c>
      <c r="D29" s="16">
        <v>11</v>
      </c>
      <c r="E29" s="16">
        <v>9</v>
      </c>
      <c r="F29" s="16">
        <v>0</v>
      </c>
      <c r="G29" s="13">
        <f t="shared" si="1"/>
        <v>2</v>
      </c>
      <c r="H29" s="16">
        <v>108.5</v>
      </c>
      <c r="I29" s="16">
        <v>49.8</v>
      </c>
      <c r="J29" s="16">
        <v>7.2329999999999997</v>
      </c>
      <c r="K29" s="16">
        <v>5.5330000000000004</v>
      </c>
      <c r="L29" s="17">
        <v>9600</v>
      </c>
      <c r="M29" s="17">
        <v>11378.31</v>
      </c>
      <c r="N29" s="16">
        <v>566.64</v>
      </c>
    </row>
    <row r="30" spans="2:14" x14ac:dyDescent="0.25">
      <c r="B30" s="12" t="s">
        <v>39</v>
      </c>
      <c r="C30" s="13">
        <v>120.5</v>
      </c>
      <c r="D30" s="13">
        <v>161.75</v>
      </c>
      <c r="E30" s="13">
        <v>154.75</v>
      </c>
      <c r="F30" s="13">
        <v>0</v>
      </c>
      <c r="G30" s="13">
        <f t="shared" si="1"/>
        <v>7</v>
      </c>
      <c r="H30" s="13">
        <v>725.1</v>
      </c>
      <c r="I30" s="13">
        <v>980.3</v>
      </c>
      <c r="J30" s="13">
        <v>6.0170000000000003</v>
      </c>
      <c r="K30" s="13">
        <v>6.335</v>
      </c>
      <c r="L30" s="14">
        <v>6996.66</v>
      </c>
      <c r="M30" s="14">
        <v>6539.31</v>
      </c>
      <c r="N30" s="14">
        <v>6410.48</v>
      </c>
    </row>
    <row r="31" spans="2:14" x14ac:dyDescent="0.25">
      <c r="B31" s="15" t="s">
        <v>40</v>
      </c>
      <c r="C31" s="16">
        <v>69</v>
      </c>
      <c r="D31" s="16">
        <v>85.5</v>
      </c>
      <c r="E31" s="16">
        <v>78.5</v>
      </c>
      <c r="F31" s="16">
        <v>0</v>
      </c>
      <c r="G31" s="13">
        <f t="shared" si="1"/>
        <v>7</v>
      </c>
      <c r="H31" s="17">
        <v>2318.5</v>
      </c>
      <c r="I31" s="17">
        <v>2866.2</v>
      </c>
      <c r="J31" s="16">
        <v>33.600999999999999</v>
      </c>
      <c r="K31" s="16">
        <v>36.512</v>
      </c>
      <c r="L31" s="17">
        <v>2719</v>
      </c>
      <c r="M31" s="17">
        <v>2145.6799999999998</v>
      </c>
      <c r="N31" s="17">
        <v>6149.94</v>
      </c>
    </row>
    <row r="32" spans="2:14" x14ac:dyDescent="0.25">
      <c r="B32" s="12" t="s">
        <v>41</v>
      </c>
      <c r="C32" s="13">
        <v>53</v>
      </c>
      <c r="D32" s="13">
        <v>56</v>
      </c>
      <c r="E32" s="13">
        <v>44</v>
      </c>
      <c r="F32" s="13">
        <v>5</v>
      </c>
      <c r="G32" s="13">
        <f t="shared" si="1"/>
        <v>7</v>
      </c>
      <c r="H32" s="14">
        <v>1833.5</v>
      </c>
      <c r="I32" s="14">
        <v>1534</v>
      </c>
      <c r="J32" s="13">
        <v>34.594000000000001</v>
      </c>
      <c r="K32" s="13">
        <v>34.863999999999997</v>
      </c>
      <c r="L32" s="14">
        <v>6000</v>
      </c>
      <c r="M32" s="14">
        <v>5269.72</v>
      </c>
      <c r="N32" s="14">
        <v>8083.75</v>
      </c>
    </row>
    <row r="33" spans="2:15" x14ac:dyDescent="0.25">
      <c r="B33" s="15" t="s">
        <v>42</v>
      </c>
      <c r="C33" s="16">
        <v>13</v>
      </c>
      <c r="D33" s="16">
        <v>25</v>
      </c>
      <c r="E33" s="16">
        <v>16</v>
      </c>
      <c r="F33" s="16">
        <v>5</v>
      </c>
      <c r="G33" s="13">
        <f t="shared" si="1"/>
        <v>4</v>
      </c>
      <c r="H33" s="16">
        <v>102.5</v>
      </c>
      <c r="I33" s="16">
        <v>133</v>
      </c>
      <c r="J33" s="16">
        <v>7.8849999999999998</v>
      </c>
      <c r="K33" s="16">
        <v>8.3130000000000006</v>
      </c>
      <c r="L33" s="17">
        <v>8000</v>
      </c>
      <c r="M33" s="17">
        <v>9563.91</v>
      </c>
      <c r="N33" s="17">
        <v>1272</v>
      </c>
      <c r="O33" s="18"/>
    </row>
    <row r="34" spans="2:15" x14ac:dyDescent="0.25">
      <c r="B34" s="12" t="s">
        <v>43</v>
      </c>
      <c r="C34" s="14">
        <v>3983</v>
      </c>
      <c r="D34" s="14">
        <v>3780.5</v>
      </c>
      <c r="E34" s="14">
        <v>2112.5</v>
      </c>
      <c r="F34" s="13">
        <v>12</v>
      </c>
      <c r="G34" s="13">
        <f t="shared" si="1"/>
        <v>1656</v>
      </c>
      <c r="H34" s="14">
        <v>59452.4</v>
      </c>
      <c r="I34" s="14">
        <v>29454.1</v>
      </c>
      <c r="J34" s="13">
        <v>14.927</v>
      </c>
      <c r="K34" s="13">
        <v>13.943</v>
      </c>
      <c r="L34" s="14">
        <v>1793.23</v>
      </c>
      <c r="M34" s="14">
        <v>1805.23</v>
      </c>
      <c r="N34" s="14">
        <v>53171.33</v>
      </c>
    </row>
    <row r="35" spans="2:15" x14ac:dyDescent="0.25">
      <c r="B35" s="15" t="s">
        <v>44</v>
      </c>
      <c r="C35" s="16">
        <v>17</v>
      </c>
      <c r="D35" s="16">
        <v>17.5</v>
      </c>
      <c r="E35" s="16">
        <v>15.5</v>
      </c>
      <c r="F35" s="16">
        <v>0</v>
      </c>
      <c r="G35" s="13">
        <f t="shared" si="1"/>
        <v>2</v>
      </c>
      <c r="H35" s="16">
        <v>108.9</v>
      </c>
      <c r="I35" s="16">
        <v>98.21</v>
      </c>
      <c r="J35" s="16">
        <v>6.4059999999999997</v>
      </c>
      <c r="K35" s="16">
        <v>6.3360000000000003</v>
      </c>
      <c r="L35" s="17">
        <v>5800</v>
      </c>
      <c r="M35" s="17">
        <v>5244.7</v>
      </c>
      <c r="N35" s="16">
        <v>515.08000000000004</v>
      </c>
      <c r="O35" s="18"/>
    </row>
    <row r="36" spans="2:15" x14ac:dyDescent="0.25">
      <c r="B36" s="12" t="s">
        <v>45</v>
      </c>
      <c r="C36" s="13">
        <v>12</v>
      </c>
      <c r="D36" s="19"/>
      <c r="E36" s="19"/>
      <c r="F36" s="19"/>
      <c r="G36" s="13">
        <f t="shared" si="1"/>
        <v>0</v>
      </c>
      <c r="H36" s="13">
        <v>120</v>
      </c>
      <c r="I36" s="19"/>
      <c r="J36" s="13">
        <v>10</v>
      </c>
      <c r="K36" s="19"/>
      <c r="L36" s="19"/>
      <c r="M36" s="19"/>
      <c r="N36" s="19"/>
    </row>
    <row r="37" spans="2:15" x14ac:dyDescent="0.25">
      <c r="B37" s="15" t="s">
        <v>46</v>
      </c>
      <c r="C37" s="17">
        <v>3645</v>
      </c>
      <c r="D37" s="17">
        <v>3197.5</v>
      </c>
      <c r="E37" s="17">
        <v>2481.5</v>
      </c>
      <c r="F37" s="16">
        <v>596</v>
      </c>
      <c r="G37" s="13">
        <f t="shared" si="1"/>
        <v>120</v>
      </c>
      <c r="H37" s="17">
        <v>7683.29</v>
      </c>
      <c r="I37" s="17">
        <v>5261.25</v>
      </c>
      <c r="J37" s="16">
        <v>2.1080000000000001</v>
      </c>
      <c r="K37" s="16">
        <v>2.12</v>
      </c>
      <c r="L37" s="17">
        <v>8500.7199999999993</v>
      </c>
      <c r="M37" s="17">
        <v>8509.64</v>
      </c>
      <c r="N37" s="17">
        <v>44771.33</v>
      </c>
      <c r="O37" s="18"/>
    </row>
    <row r="38" spans="2:15" x14ac:dyDescent="0.25">
      <c r="B38" s="12" t="s">
        <v>47</v>
      </c>
      <c r="C38" s="13">
        <v>25</v>
      </c>
      <c r="D38" s="13">
        <v>18</v>
      </c>
      <c r="E38" s="13">
        <v>0</v>
      </c>
      <c r="F38" s="13">
        <v>0</v>
      </c>
      <c r="G38" s="13">
        <f t="shared" si="1"/>
        <v>18</v>
      </c>
      <c r="H38" s="13">
        <v>495</v>
      </c>
      <c r="I38" s="13">
        <v>0</v>
      </c>
      <c r="J38" s="13">
        <v>19.8</v>
      </c>
      <c r="K38" s="13">
        <v>0</v>
      </c>
      <c r="L38" s="13">
        <v>0</v>
      </c>
      <c r="M38" s="13">
        <v>0</v>
      </c>
      <c r="N38" s="13">
        <v>0</v>
      </c>
    </row>
    <row r="39" spans="2:15" x14ac:dyDescent="0.25">
      <c r="B39" s="15" t="s">
        <v>48</v>
      </c>
      <c r="C39" s="16">
        <v>272</v>
      </c>
      <c r="D39" s="16">
        <v>230.75</v>
      </c>
      <c r="E39" s="16">
        <v>214.75</v>
      </c>
      <c r="F39" s="16">
        <v>2</v>
      </c>
      <c r="G39" s="13">
        <f t="shared" si="1"/>
        <v>14</v>
      </c>
      <c r="H39" s="17">
        <v>8814.5</v>
      </c>
      <c r="I39" s="17">
        <v>7044.5</v>
      </c>
      <c r="J39" s="16">
        <v>32.405999999999999</v>
      </c>
      <c r="K39" s="16">
        <v>32.802999999999997</v>
      </c>
      <c r="L39" s="17">
        <v>4922.18</v>
      </c>
      <c r="M39" s="17">
        <v>3654.14</v>
      </c>
      <c r="N39" s="17">
        <v>25741.61</v>
      </c>
    </row>
    <row r="40" spans="2:15" x14ac:dyDescent="0.25">
      <c r="B40" s="12" t="s">
        <v>49</v>
      </c>
      <c r="C40" s="13">
        <v>5</v>
      </c>
      <c r="D40" s="13">
        <v>2</v>
      </c>
      <c r="E40" s="13">
        <v>2</v>
      </c>
      <c r="F40" s="13">
        <v>0</v>
      </c>
      <c r="G40" s="13">
        <f t="shared" si="1"/>
        <v>0</v>
      </c>
      <c r="H40" s="13">
        <v>22.5</v>
      </c>
      <c r="I40" s="13">
        <v>9</v>
      </c>
      <c r="J40" s="13">
        <v>4.5</v>
      </c>
      <c r="K40" s="13">
        <v>4.5</v>
      </c>
      <c r="L40" s="14">
        <v>13500</v>
      </c>
      <c r="M40" s="14">
        <v>12750</v>
      </c>
      <c r="N40" s="13">
        <v>114.75</v>
      </c>
    </row>
    <row r="41" spans="2:15" x14ac:dyDescent="0.25">
      <c r="B41" s="15" t="s">
        <v>50</v>
      </c>
      <c r="C41" s="16">
        <v>551</v>
      </c>
      <c r="D41" s="16">
        <v>384.5</v>
      </c>
      <c r="E41" s="16">
        <v>342.5</v>
      </c>
      <c r="F41" s="16">
        <v>0</v>
      </c>
      <c r="G41" s="13">
        <f t="shared" si="1"/>
        <v>42</v>
      </c>
      <c r="H41" s="17">
        <v>23280.5</v>
      </c>
      <c r="I41" s="17">
        <v>14578.5</v>
      </c>
      <c r="J41" s="16">
        <v>42.250999999999998</v>
      </c>
      <c r="K41" s="16">
        <v>42.564999999999998</v>
      </c>
      <c r="L41" s="16">
        <v>0</v>
      </c>
      <c r="M41" s="16">
        <v>509.39</v>
      </c>
      <c r="N41" s="17">
        <v>7426.21</v>
      </c>
    </row>
    <row r="42" spans="2:15" x14ac:dyDescent="0.25">
      <c r="B42" s="12" t="s">
        <v>51</v>
      </c>
      <c r="C42" s="14">
        <v>14374</v>
      </c>
      <c r="D42" s="14">
        <v>13938</v>
      </c>
      <c r="E42" s="14">
        <v>8247</v>
      </c>
      <c r="F42" s="13">
        <v>558</v>
      </c>
      <c r="G42" s="13">
        <f t="shared" si="1"/>
        <v>5133</v>
      </c>
      <c r="H42" s="14">
        <v>51921.2</v>
      </c>
      <c r="I42" s="14">
        <v>31845.11</v>
      </c>
      <c r="J42" s="13">
        <v>3.6120000000000001</v>
      </c>
      <c r="K42" s="13">
        <v>3.8610000000000002</v>
      </c>
      <c r="L42" s="14">
        <v>3900.82</v>
      </c>
      <c r="M42" s="14">
        <v>3743.7</v>
      </c>
      <c r="N42" s="14">
        <v>119218.47</v>
      </c>
    </row>
    <row r="43" spans="2:15" x14ac:dyDescent="0.25">
      <c r="B43" s="15" t="s">
        <v>52</v>
      </c>
      <c r="C43" s="16">
        <v>5</v>
      </c>
      <c r="D43" s="16">
        <v>2.5</v>
      </c>
      <c r="E43" s="16">
        <v>2.5</v>
      </c>
      <c r="F43" s="16">
        <v>0</v>
      </c>
      <c r="G43" s="13">
        <f t="shared" si="1"/>
        <v>0</v>
      </c>
      <c r="H43" s="16">
        <v>17.5</v>
      </c>
      <c r="I43" s="16">
        <v>8.75</v>
      </c>
      <c r="J43" s="16">
        <v>3.5</v>
      </c>
      <c r="K43" s="16">
        <v>3.5</v>
      </c>
      <c r="L43" s="17">
        <v>10500</v>
      </c>
      <c r="M43" s="17">
        <v>12600</v>
      </c>
      <c r="N43" s="16">
        <v>110.25</v>
      </c>
    </row>
    <row r="44" spans="2:15" x14ac:dyDescent="0.25">
      <c r="B44" s="12" t="s">
        <v>53</v>
      </c>
      <c r="C44" s="13">
        <v>11</v>
      </c>
      <c r="D44" s="13">
        <v>22</v>
      </c>
      <c r="E44" s="13">
        <v>22</v>
      </c>
      <c r="F44" s="13">
        <v>0</v>
      </c>
      <c r="G44" s="13">
        <f t="shared" si="1"/>
        <v>0</v>
      </c>
      <c r="H44" s="13">
        <v>352</v>
      </c>
      <c r="I44" s="13">
        <v>660</v>
      </c>
      <c r="J44" s="13">
        <v>32</v>
      </c>
      <c r="K44" s="13">
        <v>30</v>
      </c>
      <c r="L44" s="14">
        <v>5600</v>
      </c>
      <c r="M44" s="14">
        <v>5600</v>
      </c>
      <c r="N44" s="14">
        <v>3696</v>
      </c>
    </row>
    <row r="45" spans="2:15" x14ac:dyDescent="0.25">
      <c r="B45" s="15" t="s">
        <v>54</v>
      </c>
      <c r="C45" s="16">
        <v>6</v>
      </c>
      <c r="D45" s="16">
        <v>4</v>
      </c>
      <c r="E45" s="16">
        <v>0</v>
      </c>
      <c r="F45" s="16">
        <v>0</v>
      </c>
      <c r="G45" s="13">
        <f t="shared" si="1"/>
        <v>4</v>
      </c>
      <c r="H45" s="16">
        <v>60</v>
      </c>
      <c r="I45" s="16">
        <v>0</v>
      </c>
      <c r="J45" s="16">
        <v>10</v>
      </c>
      <c r="K45" s="16">
        <v>0</v>
      </c>
      <c r="L45" s="16">
        <v>0</v>
      </c>
      <c r="M45" s="16">
        <v>0</v>
      </c>
      <c r="N45" s="16">
        <v>0</v>
      </c>
    </row>
    <row r="46" spans="2:15" x14ac:dyDescent="0.25">
      <c r="B46" s="12" t="s">
        <v>55</v>
      </c>
      <c r="C46" s="13">
        <v>121</v>
      </c>
      <c r="D46" s="13">
        <v>164</v>
      </c>
      <c r="E46" s="13">
        <v>154</v>
      </c>
      <c r="F46" s="13">
        <v>0</v>
      </c>
      <c r="G46" s="13">
        <f t="shared" si="1"/>
        <v>10</v>
      </c>
      <c r="H46" s="14">
        <v>8332</v>
      </c>
      <c r="I46" s="14">
        <v>14206</v>
      </c>
      <c r="J46" s="13">
        <v>68.86</v>
      </c>
      <c r="K46" s="13">
        <v>92.247</v>
      </c>
      <c r="L46" s="14">
        <v>6301.15</v>
      </c>
      <c r="M46" s="14">
        <v>6842.48</v>
      </c>
      <c r="N46" s="14">
        <v>97204.22</v>
      </c>
    </row>
    <row r="47" spans="2:15" x14ac:dyDescent="0.25">
      <c r="B47" s="15" t="s">
        <v>56</v>
      </c>
      <c r="C47" s="16">
        <v>7</v>
      </c>
      <c r="D47" s="16">
        <v>2</v>
      </c>
      <c r="E47" s="16">
        <v>2</v>
      </c>
      <c r="F47" s="16">
        <v>0</v>
      </c>
      <c r="G47" s="13">
        <f t="shared" si="1"/>
        <v>0</v>
      </c>
      <c r="H47" s="16">
        <v>52.5</v>
      </c>
      <c r="I47" s="16">
        <v>12.76</v>
      </c>
      <c r="J47" s="16">
        <v>7.5</v>
      </c>
      <c r="K47" s="16">
        <v>6.38</v>
      </c>
      <c r="L47" s="16">
        <v>0</v>
      </c>
      <c r="M47" s="17">
        <v>8192.32</v>
      </c>
      <c r="N47" s="16">
        <v>104.53</v>
      </c>
    </row>
    <row r="48" spans="2:15" x14ac:dyDescent="0.25">
      <c r="B48" s="12" t="s">
        <v>57</v>
      </c>
      <c r="C48" s="13">
        <v>13</v>
      </c>
      <c r="D48" s="13">
        <v>10.5</v>
      </c>
      <c r="E48" s="13">
        <v>10</v>
      </c>
      <c r="F48" s="13">
        <v>0</v>
      </c>
      <c r="G48" s="13">
        <f t="shared" si="1"/>
        <v>0.5</v>
      </c>
      <c r="H48" s="13">
        <v>113.5</v>
      </c>
      <c r="I48" s="13">
        <v>78.2</v>
      </c>
      <c r="J48" s="13">
        <v>8.7309999999999999</v>
      </c>
      <c r="K48" s="13">
        <v>7.82</v>
      </c>
      <c r="L48" s="14">
        <v>8023.53</v>
      </c>
      <c r="M48" s="14">
        <v>6195.72</v>
      </c>
      <c r="N48" s="13">
        <v>484.51</v>
      </c>
    </row>
    <row r="49" spans="2:14" x14ac:dyDescent="0.25">
      <c r="B49" s="15" t="s">
        <v>58</v>
      </c>
      <c r="C49" s="16">
        <v>102</v>
      </c>
      <c r="D49" s="16">
        <v>155</v>
      </c>
      <c r="E49" s="16">
        <v>92</v>
      </c>
      <c r="F49" s="16">
        <v>0</v>
      </c>
      <c r="G49" s="13">
        <f t="shared" si="1"/>
        <v>63</v>
      </c>
      <c r="H49" s="17">
        <v>3676</v>
      </c>
      <c r="I49" s="17">
        <v>3210.6</v>
      </c>
      <c r="J49" s="16">
        <v>36.039000000000001</v>
      </c>
      <c r="K49" s="16">
        <v>34.898000000000003</v>
      </c>
      <c r="L49" s="17">
        <v>5857.12</v>
      </c>
      <c r="M49" s="17">
        <v>5719.1</v>
      </c>
      <c r="N49" s="17">
        <v>18361.740000000002</v>
      </c>
    </row>
    <row r="50" spans="2:14" x14ac:dyDescent="0.25">
      <c r="B50" s="12" t="s">
        <v>59</v>
      </c>
      <c r="C50" s="13">
        <v>352</v>
      </c>
      <c r="D50" s="13">
        <v>176</v>
      </c>
      <c r="E50" s="13">
        <v>103</v>
      </c>
      <c r="F50" s="13">
        <v>0</v>
      </c>
      <c r="G50" s="13">
        <f t="shared" si="1"/>
        <v>73</v>
      </c>
      <c r="H50" s="14">
        <v>10761.5</v>
      </c>
      <c r="I50" s="14">
        <v>3306.6</v>
      </c>
      <c r="J50" s="13">
        <v>30.571999999999999</v>
      </c>
      <c r="K50" s="13">
        <v>32.103000000000002</v>
      </c>
      <c r="L50" s="13">
        <v>460.42</v>
      </c>
      <c r="M50" s="13">
        <v>476.26</v>
      </c>
      <c r="N50" s="14">
        <v>1574.79</v>
      </c>
    </row>
    <row r="51" spans="2:14" x14ac:dyDescent="0.25">
      <c r="B51" s="15" t="s">
        <v>60</v>
      </c>
      <c r="C51" s="16">
        <v>647</v>
      </c>
      <c r="D51" s="16">
        <v>103</v>
      </c>
      <c r="E51" s="16">
        <v>0</v>
      </c>
      <c r="F51" s="16">
        <v>0</v>
      </c>
      <c r="G51" s="13">
        <f t="shared" si="1"/>
        <v>103</v>
      </c>
      <c r="H51" s="17">
        <v>2237.6</v>
      </c>
      <c r="I51" s="16">
        <v>0</v>
      </c>
      <c r="J51" s="16">
        <v>3.4580000000000002</v>
      </c>
      <c r="K51" s="16">
        <v>0</v>
      </c>
      <c r="L51" s="16">
        <v>0</v>
      </c>
      <c r="M51" s="16">
        <v>0</v>
      </c>
      <c r="N51" s="16">
        <v>0</v>
      </c>
    </row>
    <row r="52" spans="2:14" x14ac:dyDescent="0.25">
      <c r="B52" s="12" t="s">
        <v>61</v>
      </c>
      <c r="C52" s="14">
        <v>9600</v>
      </c>
      <c r="D52" s="13">
        <v>504</v>
      </c>
      <c r="E52" s="13">
        <v>0</v>
      </c>
      <c r="F52" s="13">
        <v>0</v>
      </c>
      <c r="G52" s="13">
        <f t="shared" si="1"/>
        <v>504</v>
      </c>
      <c r="H52" s="14">
        <v>20160</v>
      </c>
      <c r="I52" s="13">
        <v>0</v>
      </c>
      <c r="J52" s="13">
        <v>2.1</v>
      </c>
      <c r="K52" s="13">
        <v>0</v>
      </c>
      <c r="L52" s="13">
        <v>0</v>
      </c>
      <c r="M52" s="13">
        <v>0</v>
      </c>
      <c r="N52" s="13">
        <v>0</v>
      </c>
    </row>
    <row r="53" spans="2:14" x14ac:dyDescent="0.25">
      <c r="B53" s="15" t="s">
        <v>62</v>
      </c>
      <c r="C53" s="17">
        <v>2171.75</v>
      </c>
      <c r="D53" s="17">
        <v>1851.45</v>
      </c>
      <c r="E53" s="17">
        <v>1471.4</v>
      </c>
      <c r="F53" s="16">
        <v>0</v>
      </c>
      <c r="G53" s="13">
        <f t="shared" si="1"/>
        <v>380.04999999999995</v>
      </c>
      <c r="H53" s="17">
        <v>187925.7</v>
      </c>
      <c r="I53" s="17">
        <v>172870.9</v>
      </c>
      <c r="J53" s="16">
        <v>86.531999999999996</v>
      </c>
      <c r="K53" s="16">
        <v>117.48699999999999</v>
      </c>
      <c r="L53" s="17">
        <v>7715.92</v>
      </c>
      <c r="M53" s="17">
        <v>6983.09</v>
      </c>
      <c r="N53" s="17">
        <v>1207173.52</v>
      </c>
    </row>
    <row r="54" spans="2:14" x14ac:dyDescent="0.25">
      <c r="B54" s="12" t="s">
        <v>63</v>
      </c>
      <c r="C54" s="13">
        <v>242</v>
      </c>
      <c r="D54" s="13">
        <v>234</v>
      </c>
      <c r="E54" s="13">
        <v>157</v>
      </c>
      <c r="F54" s="13">
        <v>0</v>
      </c>
      <c r="G54" s="13">
        <f t="shared" si="1"/>
        <v>77</v>
      </c>
      <c r="H54" s="14">
        <v>5224.6000000000004</v>
      </c>
      <c r="I54" s="14">
        <v>4067</v>
      </c>
      <c r="J54" s="13">
        <v>21.588999999999999</v>
      </c>
      <c r="K54" s="13">
        <v>25.904</v>
      </c>
      <c r="L54" s="14">
        <v>6401.62</v>
      </c>
      <c r="M54" s="14">
        <v>6734.91</v>
      </c>
      <c r="N54" s="14">
        <v>27390.86</v>
      </c>
    </row>
    <row r="55" spans="2:14" x14ac:dyDescent="0.25">
      <c r="B55" s="15" t="s">
        <v>64</v>
      </c>
      <c r="C55" s="16">
        <v>70</v>
      </c>
      <c r="D55" s="16">
        <v>38</v>
      </c>
      <c r="E55" s="16">
        <v>38</v>
      </c>
      <c r="F55" s="16">
        <v>0</v>
      </c>
      <c r="G55" s="13">
        <f t="shared" si="1"/>
        <v>0</v>
      </c>
      <c r="H55" s="16">
        <v>140</v>
      </c>
      <c r="I55" s="16">
        <v>81.7</v>
      </c>
      <c r="J55" s="16">
        <v>2</v>
      </c>
      <c r="K55" s="16">
        <v>2.15</v>
      </c>
      <c r="L55" s="17">
        <v>3800</v>
      </c>
      <c r="M55" s="16">
        <v>803</v>
      </c>
      <c r="N55" s="16">
        <v>65.61</v>
      </c>
    </row>
    <row r="56" spans="2:14" x14ac:dyDescent="0.25">
      <c r="B56" s="12" t="s">
        <v>65</v>
      </c>
      <c r="C56" s="19"/>
      <c r="D56" s="13">
        <v>55</v>
      </c>
      <c r="E56" s="13">
        <v>55</v>
      </c>
      <c r="F56" s="13">
        <v>0</v>
      </c>
      <c r="G56" s="13">
        <f t="shared" si="1"/>
        <v>0</v>
      </c>
      <c r="H56" s="19"/>
      <c r="I56" s="13">
        <v>159.5</v>
      </c>
      <c r="J56" s="19"/>
      <c r="K56" s="13">
        <v>2.9</v>
      </c>
      <c r="L56" s="14">
        <v>4250</v>
      </c>
      <c r="M56" s="14">
        <v>4250</v>
      </c>
      <c r="N56" s="13">
        <v>677.88</v>
      </c>
    </row>
    <row r="57" spans="2:14" x14ac:dyDescent="0.25">
      <c r="B57" s="15" t="s">
        <v>66</v>
      </c>
      <c r="C57" s="16">
        <v>5</v>
      </c>
      <c r="D57" s="20"/>
      <c r="E57" s="20"/>
      <c r="F57" s="20"/>
      <c r="G57" s="13">
        <f t="shared" si="1"/>
        <v>0</v>
      </c>
      <c r="H57" s="16">
        <v>6</v>
      </c>
      <c r="I57" s="20"/>
      <c r="J57" s="16">
        <v>1.2</v>
      </c>
      <c r="K57" s="20"/>
      <c r="L57" s="20"/>
      <c r="M57" s="20"/>
      <c r="N57" s="20"/>
    </row>
    <row r="58" spans="2:14" x14ac:dyDescent="0.25">
      <c r="B58" s="12" t="s">
        <v>67</v>
      </c>
      <c r="C58" s="13">
        <v>29</v>
      </c>
      <c r="D58" s="13">
        <v>29.5</v>
      </c>
      <c r="E58" s="13">
        <v>24.5</v>
      </c>
      <c r="F58" s="13">
        <v>5</v>
      </c>
      <c r="G58" s="13">
        <f t="shared" si="1"/>
        <v>0</v>
      </c>
      <c r="H58" s="13">
        <v>337</v>
      </c>
      <c r="I58" s="13">
        <v>331.5</v>
      </c>
      <c r="J58" s="13">
        <v>11.621</v>
      </c>
      <c r="K58" s="13">
        <v>13.531000000000001</v>
      </c>
      <c r="L58" s="14">
        <v>4067.47</v>
      </c>
      <c r="M58" s="14">
        <v>3204.83</v>
      </c>
      <c r="N58" s="14">
        <v>1062.4000000000001</v>
      </c>
    </row>
    <row r="59" spans="2:14" x14ac:dyDescent="0.25">
      <c r="B59" s="15" t="s">
        <v>68</v>
      </c>
      <c r="C59" s="16">
        <v>47.5</v>
      </c>
      <c r="D59" s="16">
        <v>51</v>
      </c>
      <c r="E59" s="16">
        <v>0</v>
      </c>
      <c r="F59" s="16">
        <v>0</v>
      </c>
      <c r="G59" s="13">
        <f t="shared" si="1"/>
        <v>51</v>
      </c>
      <c r="H59" s="16">
        <v>466</v>
      </c>
      <c r="I59" s="16">
        <v>0</v>
      </c>
      <c r="J59" s="16">
        <v>9.8109999999999999</v>
      </c>
      <c r="K59" s="16">
        <v>0</v>
      </c>
      <c r="L59" s="16">
        <v>0</v>
      </c>
      <c r="M59" s="16">
        <v>0</v>
      </c>
      <c r="N59" s="16">
        <v>0</v>
      </c>
    </row>
    <row r="60" spans="2:14" x14ac:dyDescent="0.25">
      <c r="B60" s="21" t="s">
        <v>69</v>
      </c>
      <c r="C60" s="22">
        <v>61460.75</v>
      </c>
      <c r="D60" s="22">
        <v>49464.01</v>
      </c>
      <c r="E60" s="22">
        <v>33797.4</v>
      </c>
      <c r="F60" s="22">
        <v>3517.5</v>
      </c>
      <c r="G60" s="22">
        <f>SUM(G12:G59)</f>
        <v>12149.109999999999</v>
      </c>
      <c r="H60" s="22">
        <v>601600.84</v>
      </c>
      <c r="I60" s="22">
        <v>411180.34</v>
      </c>
      <c r="J60" s="23">
        <v>0</v>
      </c>
      <c r="K60" s="23">
        <v>0</v>
      </c>
      <c r="L60" s="23">
        <v>0</v>
      </c>
      <c r="M60" s="23">
        <v>0</v>
      </c>
      <c r="N60" s="22">
        <v>4451475.26</v>
      </c>
    </row>
    <row r="61" spans="2:14" x14ac:dyDescent="0.25">
      <c r="B61" s="24"/>
      <c r="C61" s="25"/>
      <c r="D61" s="25"/>
      <c r="E61" s="25"/>
      <c r="F61" s="25"/>
      <c r="G61" s="25"/>
      <c r="H61" s="25"/>
      <c r="I61" s="25"/>
      <c r="J61" s="26"/>
      <c r="K61" s="26"/>
      <c r="L61" s="26"/>
      <c r="M61" s="26"/>
      <c r="N61" s="25"/>
    </row>
    <row r="62" spans="2:14" ht="15.75" thickBot="1" x14ac:dyDescent="0.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ht="15" customHeight="1" x14ac:dyDescent="0.25">
      <c r="B63" s="210" t="s">
        <v>70</v>
      </c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2"/>
    </row>
    <row r="64" spans="2:14" ht="15" customHeight="1" x14ac:dyDescent="0.25">
      <c r="B64" s="2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9"/>
    </row>
    <row r="65" spans="2:14" ht="45" x14ac:dyDescent="0.25">
      <c r="B65" s="30" t="s">
        <v>20</v>
      </c>
      <c r="C65" s="6" t="s">
        <v>7</v>
      </c>
      <c r="D65" s="6" t="s">
        <v>219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  <c r="K65" s="6" t="s">
        <v>14</v>
      </c>
      <c r="L65" s="6" t="s">
        <v>15</v>
      </c>
      <c r="M65" s="6" t="s">
        <v>16</v>
      </c>
      <c r="N65" s="6" t="s">
        <v>17</v>
      </c>
    </row>
    <row r="66" spans="2:14" x14ac:dyDescent="0.25">
      <c r="B66" s="12" t="s">
        <v>23</v>
      </c>
      <c r="C66" s="19"/>
      <c r="D66" s="13">
        <v>14</v>
      </c>
      <c r="E66" s="13">
        <v>0</v>
      </c>
      <c r="F66" s="13">
        <v>0</v>
      </c>
      <c r="G66" s="58">
        <f>D66-E66-F66</f>
        <v>14</v>
      </c>
      <c r="H66" s="19"/>
      <c r="I66" s="13">
        <v>0</v>
      </c>
      <c r="J66" s="19"/>
      <c r="K66" s="13">
        <v>0</v>
      </c>
      <c r="L66" s="13">
        <v>0</v>
      </c>
      <c r="M66" s="13">
        <v>0</v>
      </c>
      <c r="N66" s="13">
        <v>0</v>
      </c>
    </row>
    <row r="67" spans="2:14" x14ac:dyDescent="0.25">
      <c r="B67" s="15" t="s">
        <v>25</v>
      </c>
      <c r="C67" s="17">
        <v>17855</v>
      </c>
      <c r="D67" s="17">
        <v>4340</v>
      </c>
      <c r="E67" s="16">
        <v>297</v>
      </c>
      <c r="F67" s="54">
        <v>331</v>
      </c>
      <c r="G67" s="58">
        <f t="shared" ref="G67:G83" si="2">D67-E67-F67</f>
        <v>3712</v>
      </c>
      <c r="H67" s="17">
        <v>170088.5</v>
      </c>
      <c r="I67" s="17">
        <v>2758.5</v>
      </c>
      <c r="J67" s="16">
        <v>9.5259999999999998</v>
      </c>
      <c r="K67" s="16">
        <v>9.2880000000000003</v>
      </c>
      <c r="L67" s="16">
        <v>321.5</v>
      </c>
      <c r="M67" s="16">
        <v>319.35000000000002</v>
      </c>
      <c r="N67" s="16">
        <v>880.92</v>
      </c>
    </row>
    <row r="68" spans="2:14" x14ac:dyDescent="0.25">
      <c r="B68" s="12" t="s">
        <v>71</v>
      </c>
      <c r="C68" s="14">
        <v>1300</v>
      </c>
      <c r="D68" s="14">
        <v>3700</v>
      </c>
      <c r="E68" s="13">
        <v>0</v>
      </c>
      <c r="F68" s="13">
        <v>150</v>
      </c>
      <c r="G68" s="58">
        <f t="shared" si="2"/>
        <v>3550</v>
      </c>
      <c r="H68" s="13">
        <v>650</v>
      </c>
      <c r="I68" s="13">
        <v>0</v>
      </c>
      <c r="J68" s="13">
        <v>0.5</v>
      </c>
      <c r="K68" s="13">
        <v>0</v>
      </c>
      <c r="L68" s="13">
        <v>0</v>
      </c>
      <c r="M68" s="13">
        <v>0</v>
      </c>
      <c r="N68" s="13">
        <v>0</v>
      </c>
    </row>
    <row r="69" spans="2:14" x14ac:dyDescent="0.25">
      <c r="B69" s="15" t="s">
        <v>28</v>
      </c>
      <c r="C69" s="17">
        <v>3418</v>
      </c>
      <c r="D69" s="17">
        <v>3433</v>
      </c>
      <c r="E69" s="17">
        <v>1705</v>
      </c>
      <c r="F69" s="54">
        <v>0</v>
      </c>
      <c r="G69" s="58">
        <f t="shared" si="2"/>
        <v>1728</v>
      </c>
      <c r="H69" s="17">
        <v>3508.5</v>
      </c>
      <c r="I69" s="17">
        <v>1514.5</v>
      </c>
      <c r="J69" s="16">
        <v>1.026</v>
      </c>
      <c r="K69" s="16">
        <v>0.88800000000000001</v>
      </c>
      <c r="L69" s="17">
        <v>11291.56</v>
      </c>
      <c r="M69" s="17">
        <v>11023.44</v>
      </c>
      <c r="N69" s="17">
        <v>16695</v>
      </c>
    </row>
    <row r="70" spans="2:14" x14ac:dyDescent="0.25">
      <c r="B70" s="12" t="s">
        <v>72</v>
      </c>
      <c r="C70" s="19"/>
      <c r="D70" s="13">
        <v>2</v>
      </c>
      <c r="E70" s="13">
        <v>0</v>
      </c>
      <c r="F70" s="13">
        <v>0</v>
      </c>
      <c r="G70" s="58">
        <f t="shared" si="2"/>
        <v>2</v>
      </c>
      <c r="H70" s="19"/>
      <c r="I70" s="13">
        <v>0</v>
      </c>
      <c r="J70" s="19"/>
      <c r="K70" s="13">
        <v>0</v>
      </c>
      <c r="L70" s="13">
        <v>0</v>
      </c>
      <c r="M70" s="13">
        <v>0</v>
      </c>
      <c r="N70" s="13">
        <v>0</v>
      </c>
    </row>
    <row r="71" spans="2:14" x14ac:dyDescent="0.25">
      <c r="B71" s="15" t="s">
        <v>73</v>
      </c>
      <c r="C71" s="16">
        <v>598</v>
      </c>
      <c r="D71" s="16">
        <v>167</v>
      </c>
      <c r="E71" s="16">
        <v>0</v>
      </c>
      <c r="F71" s="54">
        <v>95</v>
      </c>
      <c r="G71" s="58">
        <f t="shared" si="2"/>
        <v>72</v>
      </c>
      <c r="H71" s="16">
        <v>269.3</v>
      </c>
      <c r="I71" s="16">
        <v>0</v>
      </c>
      <c r="J71" s="16">
        <v>0.45</v>
      </c>
      <c r="K71" s="16">
        <v>0</v>
      </c>
      <c r="L71" s="16">
        <v>0</v>
      </c>
      <c r="M71" s="16">
        <v>0</v>
      </c>
      <c r="N71" s="16">
        <v>0</v>
      </c>
    </row>
    <row r="72" spans="2:14" x14ac:dyDescent="0.25">
      <c r="B72" s="12" t="s">
        <v>74</v>
      </c>
      <c r="C72" s="19"/>
      <c r="D72" s="13">
        <v>100</v>
      </c>
      <c r="E72" s="13">
        <v>0</v>
      </c>
      <c r="F72" s="13">
        <v>7</v>
      </c>
      <c r="G72" s="58">
        <f t="shared" si="2"/>
        <v>93</v>
      </c>
      <c r="H72" s="19"/>
      <c r="I72" s="13">
        <v>0</v>
      </c>
      <c r="J72" s="19"/>
      <c r="K72" s="13">
        <v>0</v>
      </c>
      <c r="L72" s="13">
        <v>0</v>
      </c>
      <c r="M72" s="13">
        <v>0</v>
      </c>
      <c r="N72" s="13">
        <v>0</v>
      </c>
    </row>
    <row r="73" spans="2:14" x14ac:dyDescent="0.25">
      <c r="B73" s="15" t="s">
        <v>31</v>
      </c>
      <c r="C73" s="17">
        <v>8000</v>
      </c>
      <c r="D73" s="17">
        <v>7757</v>
      </c>
      <c r="E73" s="16">
        <v>0</v>
      </c>
      <c r="F73" s="54">
        <v>280</v>
      </c>
      <c r="G73" s="58">
        <f t="shared" si="2"/>
        <v>7477</v>
      </c>
      <c r="H73" s="17">
        <v>6400</v>
      </c>
      <c r="I73" s="16">
        <v>0</v>
      </c>
      <c r="J73" s="16">
        <v>0.8</v>
      </c>
      <c r="K73" s="16">
        <v>0</v>
      </c>
      <c r="L73" s="16">
        <v>0</v>
      </c>
      <c r="M73" s="16">
        <v>0</v>
      </c>
      <c r="N73" s="16">
        <v>0</v>
      </c>
    </row>
    <row r="74" spans="2:14" x14ac:dyDescent="0.25">
      <c r="B74" s="12" t="s">
        <v>46</v>
      </c>
      <c r="C74" s="14">
        <v>111981</v>
      </c>
      <c r="D74" s="14">
        <v>113748</v>
      </c>
      <c r="E74" s="14">
        <v>14837</v>
      </c>
      <c r="F74" s="98">
        <v>15533</v>
      </c>
      <c r="G74" s="104">
        <f>D74-E74-F74</f>
        <v>83378</v>
      </c>
      <c r="H74" s="14">
        <v>68432.820000000007</v>
      </c>
      <c r="I74" s="14">
        <v>4440.67</v>
      </c>
      <c r="J74" s="13">
        <v>0.61099999999999999</v>
      </c>
      <c r="K74" s="13">
        <v>0.29899999999999999</v>
      </c>
      <c r="L74" s="14">
        <v>7619.78</v>
      </c>
      <c r="M74" s="14">
        <v>7798.66</v>
      </c>
      <c r="N74" s="14">
        <v>34631.279999999999</v>
      </c>
    </row>
    <row r="75" spans="2:14" x14ac:dyDescent="0.25">
      <c r="B75" s="15" t="s">
        <v>75</v>
      </c>
      <c r="C75" s="20"/>
      <c r="D75" s="16">
        <v>205</v>
      </c>
      <c r="E75" s="16">
        <v>0</v>
      </c>
      <c r="F75" s="54">
        <v>0</v>
      </c>
      <c r="G75" s="58">
        <f t="shared" si="2"/>
        <v>205</v>
      </c>
      <c r="H75" s="20"/>
      <c r="I75" s="16">
        <v>0</v>
      </c>
      <c r="J75" s="20"/>
      <c r="K75" s="16">
        <v>0</v>
      </c>
      <c r="L75" s="16">
        <v>0</v>
      </c>
      <c r="M75" s="16">
        <v>0</v>
      </c>
      <c r="N75" s="16">
        <v>0</v>
      </c>
    </row>
    <row r="76" spans="2:14" x14ac:dyDescent="0.25">
      <c r="B76" s="12" t="s">
        <v>50</v>
      </c>
      <c r="C76" s="14">
        <v>2049</v>
      </c>
      <c r="D76" s="14">
        <v>4153</v>
      </c>
      <c r="E76" s="13">
        <v>0</v>
      </c>
      <c r="F76" s="13">
        <v>368</v>
      </c>
      <c r="G76" s="58">
        <f t="shared" si="2"/>
        <v>3785</v>
      </c>
      <c r="H76" s="14">
        <v>28296.95</v>
      </c>
      <c r="I76" s="13">
        <v>0</v>
      </c>
      <c r="J76" s="13">
        <v>13.81</v>
      </c>
      <c r="K76" s="13">
        <v>0</v>
      </c>
      <c r="L76" s="13">
        <v>0</v>
      </c>
      <c r="M76" s="13">
        <v>0</v>
      </c>
      <c r="N76" s="13">
        <v>0</v>
      </c>
    </row>
    <row r="77" spans="2:14" x14ac:dyDescent="0.25">
      <c r="B77" s="15" t="s">
        <v>51</v>
      </c>
      <c r="C77" s="17">
        <v>224887.83</v>
      </c>
      <c r="D77" s="17">
        <v>206239.83</v>
      </c>
      <c r="E77" s="17">
        <v>26138.92</v>
      </c>
      <c r="F77" s="99">
        <v>29633</v>
      </c>
      <c r="G77" s="105">
        <f t="shared" si="2"/>
        <v>150467.90999999997</v>
      </c>
      <c r="H77" s="17">
        <v>173714.83</v>
      </c>
      <c r="I77" s="17">
        <v>13599.8</v>
      </c>
      <c r="J77" s="16">
        <v>0.77200000000000002</v>
      </c>
      <c r="K77" s="16">
        <v>0.52</v>
      </c>
      <c r="L77" s="17">
        <v>3743.63</v>
      </c>
      <c r="M77" s="17">
        <v>3768.85</v>
      </c>
      <c r="N77" s="17">
        <v>51255.64</v>
      </c>
    </row>
    <row r="78" spans="2:14" x14ac:dyDescent="0.25">
      <c r="B78" s="12" t="s">
        <v>76</v>
      </c>
      <c r="C78" s="13">
        <v>140</v>
      </c>
      <c r="D78" s="13">
        <v>43</v>
      </c>
      <c r="E78" s="13">
        <v>0</v>
      </c>
      <c r="F78" s="13">
        <v>9</v>
      </c>
      <c r="G78" s="58">
        <f t="shared" si="2"/>
        <v>34</v>
      </c>
      <c r="H78" s="14">
        <v>2700</v>
      </c>
      <c r="I78" s="13">
        <v>0</v>
      </c>
      <c r="J78" s="13">
        <v>19.286000000000001</v>
      </c>
      <c r="K78" s="13">
        <v>0</v>
      </c>
      <c r="L78" s="13">
        <v>0</v>
      </c>
      <c r="M78" s="13">
        <v>0</v>
      </c>
      <c r="N78" s="13">
        <v>0</v>
      </c>
    </row>
    <row r="79" spans="2:14" x14ac:dyDescent="0.25">
      <c r="B79" s="15" t="s">
        <v>59</v>
      </c>
      <c r="C79" s="17">
        <v>1965</v>
      </c>
      <c r="D79" s="16">
        <v>376</v>
      </c>
      <c r="E79" s="16">
        <v>0</v>
      </c>
      <c r="F79" s="54">
        <v>10</v>
      </c>
      <c r="G79" s="58">
        <f t="shared" si="2"/>
        <v>366</v>
      </c>
      <c r="H79" s="17">
        <v>38727</v>
      </c>
      <c r="I79" s="16">
        <v>0</v>
      </c>
      <c r="J79" s="16">
        <v>19.707999999999998</v>
      </c>
      <c r="K79" s="16">
        <v>0</v>
      </c>
      <c r="L79" s="16">
        <v>0</v>
      </c>
      <c r="M79" s="16">
        <v>0</v>
      </c>
      <c r="N79" s="16">
        <v>0</v>
      </c>
    </row>
    <row r="80" spans="2:14" x14ac:dyDescent="0.25">
      <c r="B80" s="12" t="s">
        <v>60</v>
      </c>
      <c r="C80" s="14">
        <v>25993</v>
      </c>
      <c r="D80" s="14">
        <v>6143</v>
      </c>
      <c r="E80" s="13">
        <v>0</v>
      </c>
      <c r="F80" s="14">
        <v>1051</v>
      </c>
      <c r="G80" s="58">
        <f t="shared" si="2"/>
        <v>5092</v>
      </c>
      <c r="H80" s="14">
        <v>39143.75</v>
      </c>
      <c r="I80" s="13">
        <v>0</v>
      </c>
      <c r="J80" s="13">
        <v>1.506</v>
      </c>
      <c r="K80" s="13">
        <v>0</v>
      </c>
      <c r="L80" s="13">
        <v>0</v>
      </c>
      <c r="M80" s="13">
        <v>0</v>
      </c>
      <c r="N80" s="13">
        <v>0</v>
      </c>
    </row>
    <row r="81" spans="2:14" x14ac:dyDescent="0.25">
      <c r="B81" s="15" t="s">
        <v>61</v>
      </c>
      <c r="C81" s="17">
        <v>26850</v>
      </c>
      <c r="D81" s="17">
        <v>37467</v>
      </c>
      <c r="E81" s="16">
        <v>0</v>
      </c>
      <c r="F81" s="54">
        <v>0</v>
      </c>
      <c r="G81" s="106">
        <f t="shared" si="2"/>
        <v>37467</v>
      </c>
      <c r="H81" s="17">
        <v>49160</v>
      </c>
      <c r="I81" s="16">
        <v>0</v>
      </c>
      <c r="J81" s="16">
        <v>1.831</v>
      </c>
      <c r="K81" s="16">
        <v>0</v>
      </c>
      <c r="L81" s="16">
        <v>0</v>
      </c>
      <c r="M81" s="16">
        <v>0</v>
      </c>
      <c r="N81" s="16">
        <v>0</v>
      </c>
    </row>
    <row r="82" spans="2:14" x14ac:dyDescent="0.25">
      <c r="B82" s="12" t="s">
        <v>64</v>
      </c>
      <c r="C82" s="14">
        <v>1200</v>
      </c>
      <c r="D82" s="13">
        <v>550</v>
      </c>
      <c r="E82" s="13">
        <v>0</v>
      </c>
      <c r="F82" s="13">
        <v>28</v>
      </c>
      <c r="G82" s="58">
        <f t="shared" si="2"/>
        <v>522</v>
      </c>
      <c r="H82" s="14">
        <v>1200</v>
      </c>
      <c r="I82" s="13">
        <v>0</v>
      </c>
      <c r="J82" s="13">
        <v>1</v>
      </c>
      <c r="K82" s="13">
        <v>0</v>
      </c>
      <c r="L82" s="13">
        <v>0</v>
      </c>
      <c r="M82" s="13">
        <v>0</v>
      </c>
      <c r="N82" s="13">
        <v>0</v>
      </c>
    </row>
    <row r="83" spans="2:14" x14ac:dyDescent="0.25">
      <c r="B83" s="15" t="s">
        <v>77</v>
      </c>
      <c r="C83" s="16">
        <v>450</v>
      </c>
      <c r="D83" s="20"/>
      <c r="E83" s="20"/>
      <c r="F83" s="67"/>
      <c r="G83" s="58">
        <f t="shared" si="2"/>
        <v>0</v>
      </c>
      <c r="H83" s="17">
        <v>5400</v>
      </c>
      <c r="I83" s="20"/>
      <c r="J83" s="16">
        <v>12</v>
      </c>
      <c r="K83" s="20"/>
      <c r="L83" s="20"/>
      <c r="M83" s="20"/>
      <c r="N83" s="20"/>
    </row>
    <row r="84" spans="2:14" x14ac:dyDescent="0.25">
      <c r="B84" s="31" t="s">
        <v>69</v>
      </c>
      <c r="C84" s="32">
        <v>426686.83</v>
      </c>
      <c r="D84" s="32">
        <v>388437.83</v>
      </c>
      <c r="E84" s="32">
        <v>42977.919999999998</v>
      </c>
      <c r="F84" s="32">
        <v>47495</v>
      </c>
      <c r="G84" s="32">
        <f>SUM(G66:G83)</f>
        <v>297964.90999999997</v>
      </c>
      <c r="H84" s="32">
        <v>587691.65</v>
      </c>
      <c r="I84" s="32">
        <v>22313.47</v>
      </c>
      <c r="J84" s="33">
        <v>0</v>
      </c>
      <c r="K84" s="33">
        <v>0</v>
      </c>
      <c r="L84" s="33">
        <v>0</v>
      </c>
      <c r="M84" s="33">
        <v>0</v>
      </c>
      <c r="N84" s="32">
        <v>103462.84</v>
      </c>
    </row>
    <row r="85" spans="2:14" ht="15" customHeight="1" x14ac:dyDescent="0.2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2:14" ht="15" customHeight="1" x14ac:dyDescent="0.2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2:14" ht="15" customHeight="1" x14ac:dyDescent="0.25">
      <c r="B87" s="213" t="s">
        <v>78</v>
      </c>
      <c r="C87" s="213"/>
      <c r="D87" s="213"/>
      <c r="E87" s="213"/>
      <c r="F87" s="213"/>
      <c r="G87" s="213"/>
      <c r="H87" s="213"/>
      <c r="I87" s="213"/>
      <c r="J87" s="35"/>
      <c r="K87" s="35"/>
      <c r="L87" s="35"/>
      <c r="M87" s="35"/>
      <c r="N87" s="35"/>
    </row>
    <row r="88" spans="2:14" x14ac:dyDescent="0.25">
      <c r="B88" s="213" t="s">
        <v>79</v>
      </c>
      <c r="C88" s="213"/>
      <c r="D88" s="213"/>
      <c r="E88" s="213"/>
      <c r="F88" s="213"/>
      <c r="G88" s="213"/>
      <c r="H88" s="213"/>
      <c r="I88" s="213"/>
      <c r="J88" s="35"/>
      <c r="K88" s="35"/>
      <c r="L88" s="35"/>
      <c r="M88" s="35"/>
      <c r="N88" s="35"/>
    </row>
  </sheetData>
  <mergeCells count="9">
    <mergeCell ref="B63:N63"/>
    <mergeCell ref="B87:I87"/>
    <mergeCell ref="B88:I88"/>
    <mergeCell ref="B2:N2"/>
    <mergeCell ref="B3:N3"/>
    <mergeCell ref="B4:N4"/>
    <mergeCell ref="B5:C5"/>
    <mergeCell ref="B9:N9"/>
    <mergeCell ref="B10:N10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72"/>
  <sheetViews>
    <sheetView topLeftCell="B64" zoomScaleNormal="100" workbookViewId="0">
      <selection activeCell="G82" sqref="G82"/>
    </sheetView>
  </sheetViews>
  <sheetFormatPr baseColWidth="10" defaultRowHeight="15" x14ac:dyDescent="0.25"/>
  <cols>
    <col min="2" max="2" width="24.7109375" customWidth="1"/>
    <col min="3" max="8" width="11.5703125" bestFit="1" customWidth="1"/>
    <col min="9" max="9" width="12.28515625" bestFit="1" customWidth="1"/>
    <col min="10" max="10" width="16.85546875" customWidth="1"/>
    <col min="11" max="14" width="11.5703125" bestFit="1" customWidth="1"/>
    <col min="15" max="15" width="11.7109375" bestFit="1" customWidth="1"/>
  </cols>
  <sheetData>
    <row r="1" spans="2:15" x14ac:dyDescent="0.25"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5" ht="15.75" x14ac:dyDescent="0.25"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2:15" x14ac:dyDescent="0.25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x14ac:dyDescent="0.25">
      <c r="B4" s="226" t="s">
        <v>80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15" x14ac:dyDescent="0.25">
      <c r="F5" s="36"/>
      <c r="G5" s="36"/>
      <c r="H5" s="36"/>
      <c r="I5" s="36"/>
      <c r="K5" s="37"/>
      <c r="L5" s="38"/>
      <c r="M5" s="39"/>
      <c r="N5" s="39"/>
    </row>
    <row r="6" spans="2:15" x14ac:dyDescent="0.25">
      <c r="B6" s="227" t="s">
        <v>2</v>
      </c>
      <c r="C6" s="227"/>
      <c r="D6" s="40" t="s">
        <v>3</v>
      </c>
      <c r="F6" s="38"/>
      <c r="G6" s="36"/>
      <c r="H6" s="36"/>
      <c r="I6" s="38"/>
      <c r="J6" s="197"/>
      <c r="M6" s="39"/>
      <c r="N6" s="4" t="s">
        <v>5</v>
      </c>
    </row>
    <row r="7" spans="2:15" ht="45" x14ac:dyDescent="0.25">
      <c r="B7" s="30" t="s">
        <v>81</v>
      </c>
      <c r="C7" s="42" t="s">
        <v>82</v>
      </c>
      <c r="D7" s="42" t="s">
        <v>83</v>
      </c>
      <c r="E7" s="42" t="s">
        <v>84</v>
      </c>
      <c r="F7" s="42" t="s">
        <v>85</v>
      </c>
      <c r="G7" s="42" t="s">
        <v>220</v>
      </c>
      <c r="H7" s="42" t="s">
        <v>86</v>
      </c>
      <c r="I7" s="6" t="s">
        <v>87</v>
      </c>
      <c r="J7" s="42" t="s">
        <v>230</v>
      </c>
      <c r="K7" s="42" t="s">
        <v>221</v>
      </c>
      <c r="L7" s="42" t="s">
        <v>231</v>
      </c>
      <c r="M7" s="42" t="s">
        <v>224</v>
      </c>
      <c r="N7" s="42" t="s">
        <v>92</v>
      </c>
      <c r="O7" s="42" t="s">
        <v>93</v>
      </c>
    </row>
    <row r="8" spans="2:15" x14ac:dyDescent="0.25">
      <c r="B8" s="43" t="s">
        <v>94</v>
      </c>
      <c r="C8" s="44">
        <f t="shared" ref="C8:D8" si="0">C16+C42+C69</f>
        <v>5220</v>
      </c>
      <c r="D8" s="44">
        <f t="shared" si="0"/>
        <v>2560</v>
      </c>
      <c r="E8" s="44">
        <f>E16+E42+E69</f>
        <v>318443.77</v>
      </c>
      <c r="F8" s="44">
        <f>F16+F42+F69</f>
        <v>326223.77</v>
      </c>
      <c r="G8" s="44">
        <f t="shared" ref="G8:K8" si="1">G16+G42+G69</f>
        <v>124426.88</v>
      </c>
      <c r="H8" s="44">
        <f t="shared" si="1"/>
        <v>0</v>
      </c>
      <c r="I8" s="44">
        <f t="shared" si="1"/>
        <v>194016.89</v>
      </c>
      <c r="J8" s="198">
        <f t="shared" si="1"/>
        <v>11334685.199999999</v>
      </c>
      <c r="K8" s="44">
        <f t="shared" si="1"/>
        <v>2441552.0999999996</v>
      </c>
      <c r="L8" s="44">
        <f t="shared" ref="L8:N8" si="2">L42+L69</f>
        <v>0</v>
      </c>
      <c r="M8" s="44">
        <f t="shared" si="2"/>
        <v>0</v>
      </c>
      <c r="N8" s="44">
        <f t="shared" si="2"/>
        <v>0</v>
      </c>
      <c r="O8" s="44">
        <f t="shared" ref="O8" si="3">O16+O42+O69</f>
        <v>1713423.3599999999</v>
      </c>
    </row>
    <row r="9" spans="2:15" ht="15.75" customHeight="1" x14ac:dyDescent="0.25">
      <c r="B9" s="45"/>
      <c r="C9" s="46"/>
      <c r="D9" s="46"/>
      <c r="E9" s="46"/>
      <c r="F9" s="46"/>
      <c r="G9" s="46"/>
      <c r="H9" s="46"/>
      <c r="I9" s="46"/>
      <c r="J9" s="46"/>
      <c r="M9" s="47"/>
      <c r="N9" s="48"/>
    </row>
    <row r="10" spans="2:15" ht="15.75" x14ac:dyDescent="0.25">
      <c r="B10" s="223" t="s">
        <v>95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</row>
    <row r="11" spans="2:15" ht="45" x14ac:dyDescent="0.25">
      <c r="B11" s="42" t="s">
        <v>20</v>
      </c>
      <c r="C11" s="42" t="s">
        <v>82</v>
      </c>
      <c r="D11" s="42" t="s">
        <v>83</v>
      </c>
      <c r="E11" s="42" t="s">
        <v>84</v>
      </c>
      <c r="F11" s="42" t="s">
        <v>85</v>
      </c>
      <c r="G11" s="42" t="s">
        <v>220</v>
      </c>
      <c r="H11" s="42" t="s">
        <v>86</v>
      </c>
      <c r="I11" s="6" t="s">
        <v>87</v>
      </c>
      <c r="J11" s="42" t="s">
        <v>230</v>
      </c>
      <c r="K11" s="42" t="s">
        <v>221</v>
      </c>
      <c r="L11" s="42" t="s">
        <v>231</v>
      </c>
      <c r="M11" s="42" t="s">
        <v>224</v>
      </c>
      <c r="N11" s="42" t="s">
        <v>92</v>
      </c>
      <c r="O11" s="42" t="s">
        <v>93</v>
      </c>
    </row>
    <row r="12" spans="2:15" x14ac:dyDescent="0.25">
      <c r="B12" s="49" t="s">
        <v>96</v>
      </c>
      <c r="C12" s="50">
        <v>0</v>
      </c>
      <c r="D12" s="50">
        <v>0</v>
      </c>
      <c r="E12" s="51">
        <v>14610.75</v>
      </c>
      <c r="F12" s="51">
        <v>14610.75</v>
      </c>
      <c r="G12" s="51">
        <v>11550.75</v>
      </c>
      <c r="H12" s="50">
        <v>0</v>
      </c>
      <c r="I12" s="102">
        <f>E12-G12-H12</f>
        <v>3060</v>
      </c>
      <c r="J12" s="17">
        <v>1852783.25</v>
      </c>
      <c r="K12" s="51">
        <v>117515.83</v>
      </c>
      <c r="L12" s="50">
        <v>126.81</v>
      </c>
      <c r="M12" s="50">
        <v>10.173999999999999</v>
      </c>
      <c r="N12" s="50">
        <v>517.78</v>
      </c>
      <c r="O12" s="51">
        <v>60847.22</v>
      </c>
    </row>
    <row r="13" spans="2:15" x14ac:dyDescent="0.25">
      <c r="B13" s="52" t="s">
        <v>97</v>
      </c>
      <c r="C13" s="50">
        <v>36</v>
      </c>
      <c r="D13" s="50">
        <v>165</v>
      </c>
      <c r="E13" s="53">
        <v>16901</v>
      </c>
      <c r="F13" s="51">
        <v>17102</v>
      </c>
      <c r="G13" s="54">
        <v>0</v>
      </c>
      <c r="H13" s="54">
        <v>0</v>
      </c>
      <c r="I13" s="102">
        <f t="shared" ref="I13:I15" si="4">E13-G13-H13</f>
        <v>16901</v>
      </c>
      <c r="J13" s="51">
        <v>9978.9</v>
      </c>
      <c r="K13" s="54">
        <v>0</v>
      </c>
      <c r="L13" s="50">
        <v>0.59</v>
      </c>
      <c r="M13" s="54">
        <v>0</v>
      </c>
      <c r="N13" s="54">
        <v>0</v>
      </c>
      <c r="O13" s="54">
        <v>0</v>
      </c>
    </row>
    <row r="14" spans="2:15" x14ac:dyDescent="0.25">
      <c r="B14" s="52" t="s">
        <v>98</v>
      </c>
      <c r="C14" s="53">
        <v>1641</v>
      </c>
      <c r="D14" s="54">
        <v>0</v>
      </c>
      <c r="E14" s="53">
        <v>29507.77</v>
      </c>
      <c r="F14" s="53">
        <v>31148.77</v>
      </c>
      <c r="G14" s="54">
        <v>0</v>
      </c>
      <c r="H14" s="54">
        <v>0</v>
      </c>
      <c r="I14" s="102">
        <f t="shared" si="4"/>
        <v>29507.77</v>
      </c>
      <c r="J14" s="99">
        <v>2378937.36</v>
      </c>
      <c r="K14" s="54">
        <v>0</v>
      </c>
      <c r="L14" s="54">
        <v>80.620999999999995</v>
      </c>
      <c r="M14" s="54">
        <v>0</v>
      </c>
      <c r="N14" s="54">
        <v>0</v>
      </c>
      <c r="O14" s="54">
        <v>0</v>
      </c>
    </row>
    <row r="15" spans="2:15" x14ac:dyDescent="0.25">
      <c r="B15" s="52" t="s">
        <v>99</v>
      </c>
      <c r="C15" s="53">
        <v>3274</v>
      </c>
      <c r="D15" s="54">
        <v>0</v>
      </c>
      <c r="E15" s="53">
        <v>63743</v>
      </c>
      <c r="F15" s="53">
        <v>67017</v>
      </c>
      <c r="G15" s="54">
        <v>0</v>
      </c>
      <c r="H15" s="54">
        <v>0</v>
      </c>
      <c r="I15" s="102">
        <f t="shared" si="4"/>
        <v>63743</v>
      </c>
      <c r="J15" s="99">
        <v>3141694</v>
      </c>
      <c r="K15" s="54">
        <v>0</v>
      </c>
      <c r="L15" s="54">
        <v>49.286999999999999</v>
      </c>
      <c r="M15" s="54">
        <v>0</v>
      </c>
      <c r="N15" s="54">
        <v>0</v>
      </c>
      <c r="O15" s="54">
        <v>0</v>
      </c>
    </row>
    <row r="16" spans="2:15" x14ac:dyDescent="0.25">
      <c r="B16" s="21" t="s">
        <v>69</v>
      </c>
      <c r="C16" s="22">
        <f>SUM(C12:C15)</f>
        <v>4951</v>
      </c>
      <c r="D16" s="22">
        <f>SUM(D12:D15)</f>
        <v>165</v>
      </c>
      <c r="E16" s="22">
        <f>SUM(E12:E15)</f>
        <v>124762.52</v>
      </c>
      <c r="F16" s="22">
        <f>SUM(F12:F15)</f>
        <v>129878.52</v>
      </c>
      <c r="G16" s="22">
        <f t="shared" ref="G16:K16" si="5">SUM(G12:G15)</f>
        <v>11550.75</v>
      </c>
      <c r="H16" s="22">
        <f t="shared" si="5"/>
        <v>0</v>
      </c>
      <c r="I16" s="22">
        <f>SUM(I12:I15)</f>
        <v>113211.77</v>
      </c>
      <c r="J16" s="22">
        <f>SUM(J12:J15)</f>
        <v>7383393.5099999998</v>
      </c>
      <c r="K16" s="22">
        <f t="shared" si="5"/>
        <v>117515.83</v>
      </c>
      <c r="L16" s="23">
        <v>0</v>
      </c>
      <c r="M16" s="23">
        <v>0</v>
      </c>
      <c r="N16" s="23">
        <v>0</v>
      </c>
      <c r="O16" s="22">
        <v>60847.22</v>
      </c>
    </row>
    <row r="17" spans="2:15" ht="23.25" customHeight="1" x14ac:dyDescent="0.25">
      <c r="B17" s="222" t="s">
        <v>155</v>
      </c>
      <c r="C17" s="222"/>
      <c r="D17" s="222"/>
      <c r="E17" s="222"/>
      <c r="F17" s="222"/>
      <c r="G17" s="222"/>
      <c r="H17" s="222"/>
      <c r="I17" s="222"/>
      <c r="J17" s="222"/>
      <c r="K17" s="55"/>
      <c r="L17" s="56"/>
      <c r="M17" s="47"/>
      <c r="N17" s="47"/>
    </row>
    <row r="18" spans="2:15" ht="15.75" x14ac:dyDescent="0.25">
      <c r="B18" s="223" t="s">
        <v>100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</row>
    <row r="19" spans="2:15" x14ac:dyDescent="0.25">
      <c r="B19" s="40" t="s">
        <v>3</v>
      </c>
      <c r="C19" s="4">
        <v>2015</v>
      </c>
      <c r="I19" s="18"/>
      <c r="M19" s="34"/>
      <c r="N19" s="34"/>
    </row>
    <row r="20" spans="2:15" ht="45" x14ac:dyDescent="0.25">
      <c r="B20" s="42" t="s">
        <v>20</v>
      </c>
      <c r="C20" s="42" t="s">
        <v>82</v>
      </c>
      <c r="D20" s="42" t="s">
        <v>83</v>
      </c>
      <c r="E20" s="42" t="s">
        <v>84</v>
      </c>
      <c r="F20" s="42" t="s">
        <v>85</v>
      </c>
      <c r="G20" s="42" t="s">
        <v>220</v>
      </c>
      <c r="H20" s="42" t="s">
        <v>86</v>
      </c>
      <c r="I20" s="6" t="s">
        <v>87</v>
      </c>
      <c r="J20" s="42" t="s">
        <v>230</v>
      </c>
      <c r="K20" s="42" t="s">
        <v>221</v>
      </c>
      <c r="L20" s="42" t="s">
        <v>231</v>
      </c>
      <c r="M20" s="42" t="s">
        <v>224</v>
      </c>
      <c r="N20" s="42" t="s">
        <v>92</v>
      </c>
      <c r="O20" s="42" t="s">
        <v>93</v>
      </c>
    </row>
    <row r="21" spans="2:15" x14ac:dyDescent="0.25">
      <c r="B21" s="12" t="s">
        <v>101</v>
      </c>
      <c r="C21" s="13">
        <v>0</v>
      </c>
      <c r="D21" s="13">
        <v>3</v>
      </c>
      <c r="E21" s="13">
        <v>13</v>
      </c>
      <c r="F21" s="13">
        <v>16</v>
      </c>
      <c r="G21" s="13">
        <v>8</v>
      </c>
      <c r="H21" s="13">
        <v>0</v>
      </c>
      <c r="I21" s="13">
        <f>E21-G21-H21</f>
        <v>5</v>
      </c>
      <c r="J21" s="100">
        <v>104</v>
      </c>
      <c r="K21" s="13">
        <v>62.4</v>
      </c>
      <c r="L21" s="13">
        <v>8</v>
      </c>
      <c r="M21" s="13">
        <v>7.8</v>
      </c>
      <c r="N21" s="14">
        <v>9000</v>
      </c>
      <c r="O21" s="13">
        <v>561.6</v>
      </c>
    </row>
    <row r="22" spans="2:15" x14ac:dyDescent="0.25">
      <c r="B22" s="57" t="s">
        <v>102</v>
      </c>
      <c r="C22" s="58">
        <v>0</v>
      </c>
      <c r="D22" s="58">
        <v>1</v>
      </c>
      <c r="E22" s="58">
        <v>40</v>
      </c>
      <c r="F22" s="58">
        <v>41</v>
      </c>
      <c r="G22" s="58">
        <v>40</v>
      </c>
      <c r="H22" s="58">
        <v>0</v>
      </c>
      <c r="I22" s="13">
        <f t="shared" ref="I22:I41" si="6">E22-G22-H22</f>
        <v>0</v>
      </c>
      <c r="J22" s="58">
        <v>192.5</v>
      </c>
      <c r="K22" s="58">
        <v>195.25</v>
      </c>
      <c r="L22" s="58">
        <v>4.8129999999999997</v>
      </c>
      <c r="M22" s="58">
        <v>4.8810000000000002</v>
      </c>
      <c r="N22" s="59">
        <v>10077.81</v>
      </c>
      <c r="O22" s="59">
        <v>1967.69</v>
      </c>
    </row>
    <row r="23" spans="2:15" x14ac:dyDescent="0.25">
      <c r="B23" s="12" t="s">
        <v>103</v>
      </c>
      <c r="C23" s="13">
        <v>0</v>
      </c>
      <c r="D23" s="13">
        <v>80</v>
      </c>
      <c r="E23" s="19"/>
      <c r="F23" s="13">
        <v>80</v>
      </c>
      <c r="G23" s="19"/>
      <c r="H23" s="19"/>
      <c r="I23" s="13">
        <f t="shared" si="6"/>
        <v>0</v>
      </c>
      <c r="J23" s="13">
        <v>0</v>
      </c>
      <c r="K23" s="19"/>
      <c r="L23" s="13">
        <v>0</v>
      </c>
      <c r="M23" s="19"/>
      <c r="N23" s="19"/>
      <c r="O23" s="19"/>
    </row>
    <row r="24" spans="2:15" x14ac:dyDescent="0.25">
      <c r="B24" s="57" t="s">
        <v>104</v>
      </c>
      <c r="C24" s="58">
        <v>0</v>
      </c>
      <c r="D24" s="58">
        <v>0</v>
      </c>
      <c r="E24" s="58">
        <v>9</v>
      </c>
      <c r="F24" s="58">
        <v>9</v>
      </c>
      <c r="G24" s="58">
        <v>9</v>
      </c>
      <c r="H24" s="58">
        <v>0</v>
      </c>
      <c r="I24" s="13">
        <f t="shared" si="6"/>
        <v>0</v>
      </c>
      <c r="J24" s="58">
        <v>58.5</v>
      </c>
      <c r="K24" s="58">
        <v>56.25</v>
      </c>
      <c r="L24" s="58">
        <v>6.5</v>
      </c>
      <c r="M24" s="58">
        <v>6.25</v>
      </c>
      <c r="N24" s="59">
        <v>7500</v>
      </c>
      <c r="O24" s="58">
        <v>421.88</v>
      </c>
    </row>
    <row r="25" spans="2:15" x14ac:dyDescent="0.25">
      <c r="B25" s="12" t="s">
        <v>105</v>
      </c>
      <c r="C25" s="13">
        <v>0</v>
      </c>
      <c r="D25" s="13">
        <v>0</v>
      </c>
      <c r="E25" s="13">
        <v>4</v>
      </c>
      <c r="F25" s="13">
        <v>4</v>
      </c>
      <c r="G25" s="13">
        <v>4</v>
      </c>
      <c r="H25" s="13">
        <v>0</v>
      </c>
      <c r="I25" s="13">
        <f t="shared" si="6"/>
        <v>0</v>
      </c>
      <c r="J25" s="13">
        <v>56</v>
      </c>
      <c r="K25" s="13">
        <v>59.25</v>
      </c>
      <c r="L25" s="13">
        <v>14</v>
      </c>
      <c r="M25" s="13">
        <v>14.813000000000001</v>
      </c>
      <c r="N25" s="14">
        <v>7978.24</v>
      </c>
      <c r="O25" s="13">
        <v>472.71</v>
      </c>
    </row>
    <row r="26" spans="2:15" x14ac:dyDescent="0.25">
      <c r="B26" s="57" t="s">
        <v>106</v>
      </c>
      <c r="C26" s="58">
        <v>0</v>
      </c>
      <c r="D26" s="58">
        <v>0</v>
      </c>
      <c r="E26" s="58">
        <v>10</v>
      </c>
      <c r="F26" s="58">
        <v>10</v>
      </c>
      <c r="G26" s="58">
        <v>10</v>
      </c>
      <c r="H26" s="58">
        <v>0</v>
      </c>
      <c r="I26" s="13">
        <f t="shared" si="6"/>
        <v>0</v>
      </c>
      <c r="J26" s="58">
        <v>35</v>
      </c>
      <c r="K26" s="58">
        <v>34</v>
      </c>
      <c r="L26" s="58">
        <v>3.5</v>
      </c>
      <c r="M26" s="58">
        <v>3.4</v>
      </c>
      <c r="N26" s="59">
        <v>8247.06</v>
      </c>
      <c r="O26" s="58">
        <v>280.39999999999998</v>
      </c>
    </row>
    <row r="27" spans="2:15" x14ac:dyDescent="0.25">
      <c r="B27" s="12" t="s">
        <v>107</v>
      </c>
      <c r="C27" s="13">
        <v>0</v>
      </c>
      <c r="D27" s="13">
        <v>350</v>
      </c>
      <c r="E27" s="14">
        <v>1280</v>
      </c>
      <c r="F27" s="14">
        <v>1630</v>
      </c>
      <c r="G27" s="13">
        <v>913.87</v>
      </c>
      <c r="H27" s="13">
        <v>0</v>
      </c>
      <c r="I27" s="13">
        <f t="shared" si="6"/>
        <v>366.13</v>
      </c>
      <c r="J27" s="14">
        <v>37655</v>
      </c>
      <c r="K27" s="14">
        <v>10186.11</v>
      </c>
      <c r="L27" s="13">
        <v>29.417999999999999</v>
      </c>
      <c r="M27" s="13">
        <v>11.146000000000001</v>
      </c>
      <c r="N27" s="14">
        <v>2846.41</v>
      </c>
      <c r="O27" s="14">
        <v>28993.89</v>
      </c>
    </row>
    <row r="28" spans="2:15" x14ac:dyDescent="0.25">
      <c r="B28" s="57" t="s">
        <v>108</v>
      </c>
      <c r="C28" s="58">
        <v>0</v>
      </c>
      <c r="D28" s="58">
        <v>0</v>
      </c>
      <c r="E28" s="58">
        <v>238</v>
      </c>
      <c r="F28" s="58">
        <v>238</v>
      </c>
      <c r="G28" s="58">
        <v>238</v>
      </c>
      <c r="H28" s="58">
        <v>0</v>
      </c>
      <c r="I28" s="13">
        <f t="shared" si="6"/>
        <v>0</v>
      </c>
      <c r="J28" s="58">
        <v>979.86</v>
      </c>
      <c r="K28" s="58">
        <v>735</v>
      </c>
      <c r="L28" s="58">
        <v>4.117</v>
      </c>
      <c r="M28" s="58">
        <v>3.0880000000000001</v>
      </c>
      <c r="N28" s="59">
        <v>24731.8</v>
      </c>
      <c r="O28" s="59">
        <v>18177.87</v>
      </c>
    </row>
    <row r="29" spans="2:15" x14ac:dyDescent="0.25">
      <c r="B29" s="12" t="s">
        <v>109</v>
      </c>
      <c r="C29" s="13">
        <v>0</v>
      </c>
      <c r="D29" s="13">
        <v>0</v>
      </c>
      <c r="E29" s="13">
        <v>150</v>
      </c>
      <c r="F29" s="13">
        <v>150</v>
      </c>
      <c r="G29" s="13">
        <v>0</v>
      </c>
      <c r="H29" s="13">
        <v>0</v>
      </c>
      <c r="I29" s="13">
        <f t="shared" si="6"/>
        <v>150</v>
      </c>
      <c r="J29" s="14">
        <v>2070</v>
      </c>
      <c r="K29" s="13">
        <v>0</v>
      </c>
      <c r="L29" s="13">
        <v>13.8</v>
      </c>
      <c r="M29" s="13">
        <v>0</v>
      </c>
      <c r="N29" s="13">
        <v>0</v>
      </c>
      <c r="O29" s="13">
        <v>0</v>
      </c>
    </row>
    <row r="30" spans="2:15" x14ac:dyDescent="0.25">
      <c r="B30" s="57" t="s">
        <v>110</v>
      </c>
      <c r="C30" s="58">
        <v>0</v>
      </c>
      <c r="D30" s="58">
        <v>2</v>
      </c>
      <c r="E30" s="58">
        <v>20</v>
      </c>
      <c r="F30" s="58">
        <v>22</v>
      </c>
      <c r="G30" s="58">
        <v>20</v>
      </c>
      <c r="H30" s="58">
        <v>0</v>
      </c>
      <c r="I30" s="13">
        <f t="shared" si="6"/>
        <v>0</v>
      </c>
      <c r="J30" s="58">
        <v>170</v>
      </c>
      <c r="K30" s="58">
        <v>158.5</v>
      </c>
      <c r="L30" s="58">
        <v>8.5</v>
      </c>
      <c r="M30" s="58">
        <v>7.9249999999999998</v>
      </c>
      <c r="N30" s="59">
        <v>8421.77</v>
      </c>
      <c r="O30" s="59">
        <v>1334.85</v>
      </c>
    </row>
    <row r="31" spans="2:15" x14ac:dyDescent="0.25">
      <c r="B31" s="12" t="s">
        <v>111</v>
      </c>
      <c r="C31" s="13">
        <v>0</v>
      </c>
      <c r="D31" s="13">
        <v>1</v>
      </c>
      <c r="E31" s="13">
        <v>17</v>
      </c>
      <c r="F31" s="13">
        <v>18</v>
      </c>
      <c r="G31" s="13">
        <v>17</v>
      </c>
      <c r="H31" s="13">
        <v>0</v>
      </c>
      <c r="I31" s="13">
        <f t="shared" si="6"/>
        <v>0</v>
      </c>
      <c r="J31" s="13">
        <v>133</v>
      </c>
      <c r="K31" s="13">
        <v>133.19999999999999</v>
      </c>
      <c r="L31" s="13">
        <v>7.8239999999999998</v>
      </c>
      <c r="M31" s="13">
        <v>7.835</v>
      </c>
      <c r="N31" s="14">
        <v>8006.58</v>
      </c>
      <c r="O31" s="14">
        <v>1066.48</v>
      </c>
    </row>
    <row r="32" spans="2:15" x14ac:dyDescent="0.25">
      <c r="B32" s="57" t="s">
        <v>112</v>
      </c>
      <c r="C32" s="58">
        <v>6</v>
      </c>
      <c r="D32" s="58">
        <v>581</v>
      </c>
      <c r="E32" s="59">
        <v>7076.61</v>
      </c>
      <c r="F32" s="59">
        <v>7663.61</v>
      </c>
      <c r="G32" s="59">
        <v>6376.07</v>
      </c>
      <c r="H32" s="58">
        <v>0</v>
      </c>
      <c r="I32" s="13">
        <f t="shared" si="6"/>
        <v>700.54</v>
      </c>
      <c r="J32" s="59">
        <v>166016.28</v>
      </c>
      <c r="K32" s="59">
        <v>123413.94</v>
      </c>
      <c r="L32" s="58">
        <v>23.46</v>
      </c>
      <c r="M32" s="58">
        <v>19.356000000000002</v>
      </c>
      <c r="N32" s="59">
        <v>3187.89</v>
      </c>
      <c r="O32" s="59">
        <v>393430.61</v>
      </c>
    </row>
    <row r="33" spans="2:15" x14ac:dyDescent="0.25">
      <c r="B33" s="12" t="s">
        <v>113</v>
      </c>
      <c r="C33" s="13">
        <v>0</v>
      </c>
      <c r="D33" s="13">
        <v>0</v>
      </c>
      <c r="E33" s="13">
        <v>57.5</v>
      </c>
      <c r="F33" s="13">
        <v>57.5</v>
      </c>
      <c r="G33" s="13">
        <v>57.5</v>
      </c>
      <c r="H33" s="13">
        <v>0</v>
      </c>
      <c r="I33" s="13">
        <f t="shared" si="6"/>
        <v>0</v>
      </c>
      <c r="J33" s="14">
        <v>1540.65</v>
      </c>
      <c r="K33" s="14">
        <v>1376.09</v>
      </c>
      <c r="L33" s="13">
        <v>26.794</v>
      </c>
      <c r="M33" s="13">
        <v>23.931999999999999</v>
      </c>
      <c r="N33" s="14">
        <v>2020.43</v>
      </c>
      <c r="O33" s="14">
        <v>2780.29</v>
      </c>
    </row>
    <row r="34" spans="2:15" x14ac:dyDescent="0.25">
      <c r="B34" s="57" t="s">
        <v>114</v>
      </c>
      <c r="C34" s="58">
        <v>0</v>
      </c>
      <c r="D34" s="58">
        <v>193</v>
      </c>
      <c r="E34" s="58">
        <v>135</v>
      </c>
      <c r="F34" s="58">
        <v>328</v>
      </c>
      <c r="G34" s="58">
        <v>51</v>
      </c>
      <c r="H34" s="58">
        <v>0</v>
      </c>
      <c r="I34" s="13">
        <f t="shared" si="6"/>
        <v>84</v>
      </c>
      <c r="J34" s="58">
        <v>716</v>
      </c>
      <c r="K34" s="58">
        <v>136.5</v>
      </c>
      <c r="L34" s="58">
        <v>5.3040000000000003</v>
      </c>
      <c r="M34" s="58">
        <v>2.6760000000000002</v>
      </c>
      <c r="N34" s="59">
        <v>55731.87</v>
      </c>
      <c r="O34" s="59">
        <v>7607.4</v>
      </c>
    </row>
    <row r="35" spans="2:15" x14ac:dyDescent="0.25">
      <c r="B35" s="12" t="s">
        <v>115</v>
      </c>
      <c r="C35" s="13">
        <v>0</v>
      </c>
      <c r="D35" s="13">
        <v>0</v>
      </c>
      <c r="E35" s="13">
        <v>82</v>
      </c>
      <c r="F35" s="13">
        <v>82</v>
      </c>
      <c r="G35" s="13">
        <v>82</v>
      </c>
      <c r="H35" s="13">
        <v>0</v>
      </c>
      <c r="I35" s="13">
        <f t="shared" si="6"/>
        <v>0</v>
      </c>
      <c r="J35" s="14">
        <v>6970</v>
      </c>
      <c r="K35" s="14">
        <v>6560</v>
      </c>
      <c r="L35" s="13">
        <v>85</v>
      </c>
      <c r="M35" s="13">
        <v>80</v>
      </c>
      <c r="N35" s="14">
        <v>2300</v>
      </c>
      <c r="O35" s="14">
        <v>15088</v>
      </c>
    </row>
    <row r="36" spans="2:15" x14ac:dyDescent="0.25">
      <c r="B36" s="57" t="s">
        <v>116</v>
      </c>
      <c r="C36" s="58">
        <v>0</v>
      </c>
      <c r="D36" s="58">
        <v>0</v>
      </c>
      <c r="E36" s="59">
        <v>30913</v>
      </c>
      <c r="F36" s="59">
        <v>30913</v>
      </c>
      <c r="G36" s="59">
        <v>27873</v>
      </c>
      <c r="H36" s="58">
        <v>0</v>
      </c>
      <c r="I36" s="13">
        <f t="shared" si="6"/>
        <v>3040</v>
      </c>
      <c r="J36" s="59">
        <v>754443</v>
      </c>
      <c r="K36" s="59">
        <v>650863.30000000005</v>
      </c>
      <c r="L36" s="58">
        <v>24.405000000000001</v>
      </c>
      <c r="M36" s="58">
        <v>23.350999999999999</v>
      </c>
      <c r="N36" s="58">
        <v>618.39</v>
      </c>
      <c r="O36" s="59">
        <v>402487.78</v>
      </c>
    </row>
    <row r="37" spans="2:15" x14ac:dyDescent="0.25">
      <c r="B37" s="12" t="s">
        <v>117</v>
      </c>
      <c r="C37" s="13">
        <v>25</v>
      </c>
      <c r="D37" s="13">
        <v>0</v>
      </c>
      <c r="E37" s="13">
        <v>103</v>
      </c>
      <c r="F37" s="13">
        <v>128</v>
      </c>
      <c r="G37" s="13">
        <v>103</v>
      </c>
      <c r="H37" s="13">
        <v>0</v>
      </c>
      <c r="I37" s="13">
        <f t="shared" si="6"/>
        <v>0</v>
      </c>
      <c r="J37" s="14">
        <v>8218.2999999999993</v>
      </c>
      <c r="K37" s="14">
        <v>7895.42</v>
      </c>
      <c r="L37" s="13">
        <v>79.789000000000001</v>
      </c>
      <c r="M37" s="13">
        <v>76.655000000000001</v>
      </c>
      <c r="N37" s="13">
        <v>622.99</v>
      </c>
      <c r="O37" s="14">
        <v>4918.7700000000004</v>
      </c>
    </row>
    <row r="38" spans="2:15" x14ac:dyDescent="0.25">
      <c r="B38" s="57" t="s">
        <v>118</v>
      </c>
      <c r="C38" s="58">
        <v>0</v>
      </c>
      <c r="D38" s="58">
        <v>0</v>
      </c>
      <c r="E38" s="58">
        <v>105</v>
      </c>
      <c r="F38" s="58">
        <v>105</v>
      </c>
      <c r="G38" s="58">
        <v>105</v>
      </c>
      <c r="H38" s="58">
        <v>0</v>
      </c>
      <c r="I38" s="13">
        <f t="shared" si="6"/>
        <v>0</v>
      </c>
      <c r="J38" s="59">
        <v>5250</v>
      </c>
      <c r="K38" s="59">
        <v>4200</v>
      </c>
      <c r="L38" s="58">
        <v>50</v>
      </c>
      <c r="M38" s="58">
        <v>40</v>
      </c>
      <c r="N38" s="58">
        <v>340.08</v>
      </c>
      <c r="O38" s="59">
        <v>1428.34</v>
      </c>
    </row>
    <row r="39" spans="2:15" x14ac:dyDescent="0.25">
      <c r="B39" s="12" t="s">
        <v>119</v>
      </c>
      <c r="C39" s="13">
        <v>0</v>
      </c>
      <c r="D39" s="13">
        <v>0</v>
      </c>
      <c r="E39" s="13">
        <v>30</v>
      </c>
      <c r="F39" s="13">
        <v>30</v>
      </c>
      <c r="G39" s="13">
        <v>30</v>
      </c>
      <c r="H39" s="13">
        <v>0</v>
      </c>
      <c r="I39" s="13">
        <f t="shared" si="6"/>
        <v>0</v>
      </c>
      <c r="J39" s="13">
        <v>360</v>
      </c>
      <c r="K39" s="13">
        <v>339</v>
      </c>
      <c r="L39" s="13">
        <v>12</v>
      </c>
      <c r="M39" s="13">
        <v>11.3</v>
      </c>
      <c r="N39" s="14">
        <v>6005.31</v>
      </c>
      <c r="O39" s="14">
        <v>2035.8</v>
      </c>
    </row>
    <row r="40" spans="2:15" x14ac:dyDescent="0.25">
      <c r="B40" s="57" t="s">
        <v>120</v>
      </c>
      <c r="C40" s="58">
        <v>0</v>
      </c>
      <c r="D40" s="58">
        <v>0</v>
      </c>
      <c r="E40" s="58">
        <v>75</v>
      </c>
      <c r="F40" s="58">
        <v>75</v>
      </c>
      <c r="G40" s="58">
        <v>75</v>
      </c>
      <c r="H40" s="58">
        <v>0</v>
      </c>
      <c r="I40" s="13">
        <f t="shared" si="6"/>
        <v>0</v>
      </c>
      <c r="J40" s="58">
        <v>540</v>
      </c>
      <c r="K40" s="58">
        <v>546</v>
      </c>
      <c r="L40" s="58">
        <v>7.2</v>
      </c>
      <c r="M40" s="58">
        <v>7.28</v>
      </c>
      <c r="N40" s="59">
        <v>10893.41</v>
      </c>
      <c r="O40" s="59">
        <v>5947.8</v>
      </c>
    </row>
    <row r="41" spans="2:15" x14ac:dyDescent="0.25">
      <c r="B41" s="12" t="s">
        <v>121</v>
      </c>
      <c r="C41" s="13">
        <v>0</v>
      </c>
      <c r="D41" s="13">
        <v>0</v>
      </c>
      <c r="E41" s="13">
        <v>34</v>
      </c>
      <c r="F41" s="13">
        <v>34</v>
      </c>
      <c r="G41" s="13">
        <v>34</v>
      </c>
      <c r="H41" s="13">
        <v>0</v>
      </c>
      <c r="I41" s="13">
        <f t="shared" si="6"/>
        <v>0</v>
      </c>
      <c r="J41" s="14">
        <v>2414</v>
      </c>
      <c r="K41" s="14">
        <v>2061.2600000000002</v>
      </c>
      <c r="L41" s="13">
        <v>71</v>
      </c>
      <c r="M41" s="13">
        <v>60.625</v>
      </c>
      <c r="N41" s="13">
        <v>605.09</v>
      </c>
      <c r="O41" s="14">
        <v>1247.25</v>
      </c>
    </row>
    <row r="42" spans="2:15" x14ac:dyDescent="0.25">
      <c r="B42" s="21" t="s">
        <v>69</v>
      </c>
      <c r="C42" s="23">
        <v>31</v>
      </c>
      <c r="D42" s="22">
        <v>1211</v>
      </c>
      <c r="E42" s="22">
        <v>40392.11</v>
      </c>
      <c r="F42" s="22">
        <v>41634.11</v>
      </c>
      <c r="G42" s="22">
        <v>36046.44</v>
      </c>
      <c r="H42" s="23">
        <v>0</v>
      </c>
      <c r="I42" s="23">
        <f>SUM(I21:I41)</f>
        <v>4345.67</v>
      </c>
      <c r="J42" s="22">
        <v>987922.09</v>
      </c>
      <c r="K42" s="22">
        <v>809011.47</v>
      </c>
      <c r="L42" s="23">
        <v>0</v>
      </c>
      <c r="M42" s="23">
        <v>0</v>
      </c>
      <c r="N42" s="23">
        <v>0</v>
      </c>
      <c r="O42" s="22">
        <v>890249.39</v>
      </c>
    </row>
    <row r="43" spans="2:15" x14ac:dyDescent="0.2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15" ht="15.75" x14ac:dyDescent="0.25">
      <c r="B44" s="223" t="s">
        <v>122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</row>
    <row r="45" spans="2:15" ht="15.75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2:15" x14ac:dyDescent="0.25">
      <c r="B46" s="40" t="s">
        <v>3</v>
      </c>
      <c r="C46" s="4">
        <v>2015</v>
      </c>
      <c r="D46" s="34"/>
      <c r="E46" s="34"/>
      <c r="F46" s="34"/>
      <c r="G46" s="34"/>
      <c r="H46" s="34"/>
      <c r="I46" s="101"/>
      <c r="J46" s="34"/>
      <c r="K46" s="34"/>
      <c r="L46" s="34"/>
      <c r="M46" s="34"/>
      <c r="N46" s="34"/>
    </row>
    <row r="47" spans="2:15" ht="45" x14ac:dyDescent="0.25">
      <c r="B47" s="42" t="s">
        <v>20</v>
      </c>
      <c r="C47" s="42" t="s">
        <v>82</v>
      </c>
      <c r="D47" s="42" t="s">
        <v>83</v>
      </c>
      <c r="E47" s="42" t="s">
        <v>84</v>
      </c>
      <c r="F47" s="42" t="s">
        <v>85</v>
      </c>
      <c r="G47" s="42" t="s">
        <v>220</v>
      </c>
      <c r="H47" s="42" t="s">
        <v>86</v>
      </c>
      <c r="I47" s="6" t="s">
        <v>87</v>
      </c>
      <c r="J47" s="42" t="s">
        <v>230</v>
      </c>
      <c r="K47" s="42" t="s">
        <v>221</v>
      </c>
      <c r="L47" s="42" t="s">
        <v>231</v>
      </c>
      <c r="M47" s="42" t="s">
        <v>224</v>
      </c>
      <c r="N47" s="42" t="s">
        <v>92</v>
      </c>
      <c r="O47" s="42" t="s">
        <v>93</v>
      </c>
    </row>
    <row r="48" spans="2:15" x14ac:dyDescent="0.25">
      <c r="B48" s="12" t="s">
        <v>101</v>
      </c>
      <c r="C48" s="13">
        <v>0</v>
      </c>
      <c r="D48" s="13">
        <v>0</v>
      </c>
      <c r="E48" s="13">
        <v>13</v>
      </c>
      <c r="F48" s="13">
        <v>13</v>
      </c>
      <c r="G48" s="13">
        <v>13</v>
      </c>
      <c r="H48" s="13">
        <v>0</v>
      </c>
      <c r="I48" s="13">
        <f>E48-G48-H48</f>
        <v>0</v>
      </c>
      <c r="J48" s="100">
        <v>39</v>
      </c>
      <c r="K48" s="13">
        <v>32.5</v>
      </c>
      <c r="L48" s="13">
        <v>3</v>
      </c>
      <c r="M48" s="13">
        <v>2.5</v>
      </c>
      <c r="N48" s="14">
        <v>3590.09</v>
      </c>
      <c r="O48" s="13">
        <v>116.68</v>
      </c>
    </row>
    <row r="49" spans="2:15" x14ac:dyDescent="0.25">
      <c r="B49" s="57" t="s">
        <v>123</v>
      </c>
      <c r="C49" s="58">
        <v>16</v>
      </c>
      <c r="D49" s="58">
        <v>25</v>
      </c>
      <c r="E49" s="59">
        <v>9590.5</v>
      </c>
      <c r="F49" s="59">
        <v>9631.5</v>
      </c>
      <c r="G49" s="59">
        <v>8221.43</v>
      </c>
      <c r="H49" s="58">
        <v>0</v>
      </c>
      <c r="I49" s="13">
        <f t="shared" ref="I49:I68" si="7">E49-G49-H49</f>
        <v>1369.0699999999997</v>
      </c>
      <c r="J49" s="59">
        <v>238448.2</v>
      </c>
      <c r="K49" s="59">
        <v>197619.82</v>
      </c>
      <c r="L49" s="58">
        <v>24.863</v>
      </c>
      <c r="M49" s="58">
        <v>24.036999999999999</v>
      </c>
      <c r="N49" s="58">
        <v>452.58</v>
      </c>
      <c r="O49" s="59">
        <v>89438.51</v>
      </c>
    </row>
    <row r="50" spans="2:15" x14ac:dyDescent="0.25">
      <c r="B50" s="12" t="s">
        <v>124</v>
      </c>
      <c r="C50" s="13">
        <v>122</v>
      </c>
      <c r="D50" s="13">
        <v>6</v>
      </c>
      <c r="E50" s="14">
        <v>1099.5</v>
      </c>
      <c r="F50" s="14">
        <v>1227.5</v>
      </c>
      <c r="G50" s="13">
        <v>852.89</v>
      </c>
      <c r="H50" s="13">
        <v>0</v>
      </c>
      <c r="I50" s="13">
        <f t="shared" si="7"/>
        <v>246.61</v>
      </c>
      <c r="J50" s="14">
        <v>61663.5</v>
      </c>
      <c r="K50" s="14">
        <v>38242.230000000003</v>
      </c>
      <c r="L50" s="13">
        <v>56.082999999999998</v>
      </c>
      <c r="M50" s="13">
        <v>44.838000000000001</v>
      </c>
      <c r="N50" s="13">
        <v>450.66</v>
      </c>
      <c r="O50" s="14">
        <v>17234.18</v>
      </c>
    </row>
    <row r="51" spans="2:15" x14ac:dyDescent="0.25">
      <c r="B51" s="57" t="s">
        <v>102</v>
      </c>
      <c r="C51" s="58">
        <v>0</v>
      </c>
      <c r="D51" s="58">
        <v>0</v>
      </c>
      <c r="E51" s="58">
        <v>44</v>
      </c>
      <c r="F51" s="58">
        <v>44</v>
      </c>
      <c r="G51" s="58">
        <v>44</v>
      </c>
      <c r="H51" s="58">
        <v>0</v>
      </c>
      <c r="I51" s="13">
        <f t="shared" si="7"/>
        <v>0</v>
      </c>
      <c r="J51" s="58">
        <v>44.9</v>
      </c>
      <c r="K51" s="58">
        <v>44.5</v>
      </c>
      <c r="L51" s="58">
        <v>1.02</v>
      </c>
      <c r="M51" s="58">
        <v>1.0109999999999999</v>
      </c>
      <c r="N51" s="59">
        <v>3000.25</v>
      </c>
      <c r="O51" s="58">
        <v>133.51</v>
      </c>
    </row>
    <row r="52" spans="2:15" x14ac:dyDescent="0.25">
      <c r="B52" s="12" t="s">
        <v>107</v>
      </c>
      <c r="C52" s="13">
        <v>0</v>
      </c>
      <c r="D52" s="13">
        <v>0</v>
      </c>
      <c r="E52" s="13">
        <v>315</v>
      </c>
      <c r="F52" s="13">
        <v>315</v>
      </c>
      <c r="G52" s="13">
        <v>300</v>
      </c>
      <c r="H52" s="13">
        <v>0</v>
      </c>
      <c r="I52" s="13">
        <f t="shared" si="7"/>
        <v>15</v>
      </c>
      <c r="J52" s="14">
        <v>4567.5</v>
      </c>
      <c r="K52" s="14">
        <v>1500</v>
      </c>
      <c r="L52" s="13">
        <v>14.5</v>
      </c>
      <c r="M52" s="13">
        <v>5</v>
      </c>
      <c r="N52" s="14">
        <v>2500</v>
      </c>
      <c r="O52" s="14">
        <v>3750</v>
      </c>
    </row>
    <row r="53" spans="2:15" x14ac:dyDescent="0.25">
      <c r="B53" s="57" t="s">
        <v>108</v>
      </c>
      <c r="C53" s="58">
        <v>0</v>
      </c>
      <c r="D53" s="58">
        <v>4</v>
      </c>
      <c r="E53" s="58">
        <v>486</v>
      </c>
      <c r="F53" s="58">
        <v>490</v>
      </c>
      <c r="G53" s="58">
        <v>486</v>
      </c>
      <c r="H53" s="58">
        <v>0</v>
      </c>
      <c r="I53" s="13">
        <f t="shared" si="7"/>
        <v>0</v>
      </c>
      <c r="J53" s="59">
        <v>1810.18</v>
      </c>
      <c r="K53" s="59">
        <v>1222.6500000000001</v>
      </c>
      <c r="L53" s="58">
        <v>3.7250000000000001</v>
      </c>
      <c r="M53" s="58">
        <v>2.516</v>
      </c>
      <c r="N53" s="59">
        <v>23906.04</v>
      </c>
      <c r="O53" s="59">
        <v>29228.720000000001</v>
      </c>
    </row>
    <row r="54" spans="2:15" x14ac:dyDescent="0.25">
      <c r="B54" s="12" t="s">
        <v>125</v>
      </c>
      <c r="C54" s="13">
        <v>0</v>
      </c>
      <c r="D54" s="13">
        <v>0</v>
      </c>
      <c r="E54" s="13">
        <v>12.5</v>
      </c>
      <c r="F54" s="13">
        <v>12.5</v>
      </c>
      <c r="G54" s="13">
        <v>12.5</v>
      </c>
      <c r="H54" s="13">
        <v>0</v>
      </c>
      <c r="I54" s="13">
        <f t="shared" si="7"/>
        <v>0</v>
      </c>
      <c r="J54" s="13">
        <v>125</v>
      </c>
      <c r="K54" s="13">
        <v>87.5</v>
      </c>
      <c r="L54" s="13">
        <v>10</v>
      </c>
      <c r="M54" s="13">
        <v>7</v>
      </c>
      <c r="N54" s="13">
        <v>510</v>
      </c>
      <c r="O54" s="13">
        <v>44.63</v>
      </c>
    </row>
    <row r="55" spans="2:15" x14ac:dyDescent="0.25">
      <c r="B55" s="57" t="s">
        <v>126</v>
      </c>
      <c r="C55" s="58">
        <v>0</v>
      </c>
      <c r="D55" s="58">
        <v>5</v>
      </c>
      <c r="E55" s="58">
        <v>22</v>
      </c>
      <c r="F55" s="58">
        <v>27</v>
      </c>
      <c r="G55" s="58">
        <v>0</v>
      </c>
      <c r="H55" s="58">
        <v>0</v>
      </c>
      <c r="I55" s="13">
        <f t="shared" si="7"/>
        <v>22</v>
      </c>
      <c r="J55" s="58">
        <v>146</v>
      </c>
      <c r="K55" s="58">
        <v>0</v>
      </c>
      <c r="L55" s="58">
        <v>6.6360000000000001</v>
      </c>
      <c r="M55" s="58">
        <v>0</v>
      </c>
      <c r="N55" s="58">
        <v>0</v>
      </c>
      <c r="O55" s="58">
        <v>0</v>
      </c>
    </row>
    <row r="56" spans="2:15" x14ac:dyDescent="0.25">
      <c r="B56" s="12" t="s">
        <v>109</v>
      </c>
      <c r="C56" s="13">
        <v>1</v>
      </c>
      <c r="D56" s="13">
        <v>3</v>
      </c>
      <c r="E56" s="14">
        <v>2214</v>
      </c>
      <c r="F56" s="14">
        <v>2218</v>
      </c>
      <c r="G56" s="13">
        <v>23.6</v>
      </c>
      <c r="H56" s="13">
        <v>0</v>
      </c>
      <c r="I56" s="13">
        <f t="shared" si="7"/>
        <v>2190.4</v>
      </c>
      <c r="J56" s="14">
        <v>20327.5</v>
      </c>
      <c r="K56" s="13">
        <v>96.86</v>
      </c>
      <c r="L56" s="13">
        <v>9.1809999999999992</v>
      </c>
      <c r="M56" s="13">
        <v>4.1040000000000001</v>
      </c>
      <c r="N56" s="13">
        <v>830.04</v>
      </c>
      <c r="O56" s="13">
        <v>80.400000000000006</v>
      </c>
    </row>
    <row r="57" spans="2:15" x14ac:dyDescent="0.25">
      <c r="B57" s="57" t="s">
        <v>127</v>
      </c>
      <c r="C57" s="58">
        <v>0</v>
      </c>
      <c r="D57" s="58">
        <v>0</v>
      </c>
      <c r="E57" s="58">
        <v>125</v>
      </c>
      <c r="F57" s="58">
        <v>125</v>
      </c>
      <c r="G57" s="58">
        <v>125</v>
      </c>
      <c r="H57" s="58">
        <v>0</v>
      </c>
      <c r="I57" s="13">
        <f t="shared" si="7"/>
        <v>0</v>
      </c>
      <c r="J57" s="59">
        <v>1131.25</v>
      </c>
      <c r="K57" s="59">
        <v>1062.5</v>
      </c>
      <c r="L57" s="58">
        <v>9.0500000000000007</v>
      </c>
      <c r="M57" s="58">
        <v>8.5</v>
      </c>
      <c r="N57" s="59">
        <v>1213.8699999999999</v>
      </c>
      <c r="O57" s="59">
        <v>1289.74</v>
      </c>
    </row>
    <row r="58" spans="2:15" x14ac:dyDescent="0.25">
      <c r="B58" s="12" t="s">
        <v>112</v>
      </c>
      <c r="C58" s="13">
        <v>7.5</v>
      </c>
      <c r="D58" s="13">
        <v>39</v>
      </c>
      <c r="E58" s="14">
        <v>25474.39</v>
      </c>
      <c r="F58" s="14">
        <v>25520.89</v>
      </c>
      <c r="G58" s="14">
        <v>9415</v>
      </c>
      <c r="H58" s="13">
        <v>0</v>
      </c>
      <c r="I58" s="13">
        <f t="shared" si="7"/>
        <v>16059.39</v>
      </c>
      <c r="J58" s="14">
        <v>221374.13</v>
      </c>
      <c r="K58" s="14">
        <v>66340.25</v>
      </c>
      <c r="L58" s="13">
        <v>8.69</v>
      </c>
      <c r="M58" s="13">
        <v>7.0460000000000003</v>
      </c>
      <c r="N58" s="13">
        <v>981.29</v>
      </c>
      <c r="O58" s="14">
        <v>65098.879999999997</v>
      </c>
    </row>
    <row r="59" spans="2:15" x14ac:dyDescent="0.25">
      <c r="B59" s="57" t="s">
        <v>113</v>
      </c>
      <c r="C59" s="58">
        <v>0.5</v>
      </c>
      <c r="D59" s="58">
        <v>0</v>
      </c>
      <c r="E59" s="58">
        <v>237.75</v>
      </c>
      <c r="F59" s="58">
        <v>238.25</v>
      </c>
      <c r="G59" s="58">
        <v>237.75</v>
      </c>
      <c r="H59" s="58">
        <v>0</v>
      </c>
      <c r="I59" s="13">
        <f t="shared" si="7"/>
        <v>0</v>
      </c>
      <c r="J59" s="59">
        <v>1185.54</v>
      </c>
      <c r="K59" s="58">
        <v>785.3</v>
      </c>
      <c r="L59" s="58">
        <v>4.9859999999999998</v>
      </c>
      <c r="M59" s="58">
        <v>3.3029999999999999</v>
      </c>
      <c r="N59" s="59">
        <v>2007.1</v>
      </c>
      <c r="O59" s="59">
        <v>1576.18</v>
      </c>
    </row>
    <row r="60" spans="2:15" x14ac:dyDescent="0.25">
      <c r="B60" s="12" t="s">
        <v>114</v>
      </c>
      <c r="C60" s="13">
        <v>0</v>
      </c>
      <c r="D60" s="13">
        <v>0</v>
      </c>
      <c r="E60" s="13">
        <v>11</v>
      </c>
      <c r="F60" s="13">
        <v>11</v>
      </c>
      <c r="G60" s="13">
        <v>11</v>
      </c>
      <c r="H60" s="13">
        <v>0</v>
      </c>
      <c r="I60" s="13">
        <f t="shared" si="7"/>
        <v>0</v>
      </c>
      <c r="J60" s="13">
        <v>11</v>
      </c>
      <c r="K60" s="13">
        <v>9.5</v>
      </c>
      <c r="L60" s="13">
        <v>1</v>
      </c>
      <c r="M60" s="13">
        <v>0.86399999999999999</v>
      </c>
      <c r="N60" s="14">
        <v>40292.629999999997</v>
      </c>
      <c r="O60" s="13">
        <v>382.78</v>
      </c>
    </row>
    <row r="61" spans="2:15" ht="22.5" x14ac:dyDescent="0.25">
      <c r="B61" s="57" t="s">
        <v>128</v>
      </c>
      <c r="C61" s="58">
        <v>0</v>
      </c>
      <c r="D61" s="58">
        <v>0</v>
      </c>
      <c r="E61" s="58">
        <v>740</v>
      </c>
      <c r="F61" s="58">
        <v>740</v>
      </c>
      <c r="G61" s="58">
        <v>679.82</v>
      </c>
      <c r="H61" s="58">
        <v>0</v>
      </c>
      <c r="I61" s="13">
        <f t="shared" si="7"/>
        <v>60.17999999999995</v>
      </c>
      <c r="J61" s="59">
        <v>585900</v>
      </c>
      <c r="K61" s="59">
        <v>415450.6</v>
      </c>
      <c r="L61" s="58">
        <v>791.75699999999995</v>
      </c>
      <c r="M61" s="58">
        <v>611.11900000000003</v>
      </c>
      <c r="N61" s="58">
        <v>11.48</v>
      </c>
      <c r="O61" s="59">
        <v>4768.79</v>
      </c>
    </row>
    <row r="62" spans="2:15" x14ac:dyDescent="0.25">
      <c r="B62" s="12" t="s">
        <v>115</v>
      </c>
      <c r="C62" s="13">
        <v>0</v>
      </c>
      <c r="D62" s="13">
        <v>20</v>
      </c>
      <c r="E62" s="13">
        <v>50</v>
      </c>
      <c r="F62" s="13">
        <v>70</v>
      </c>
      <c r="G62" s="13">
        <v>50</v>
      </c>
      <c r="H62" s="13">
        <v>0</v>
      </c>
      <c r="I62" s="13">
        <f t="shared" si="7"/>
        <v>0</v>
      </c>
      <c r="J62" s="13">
        <v>600</v>
      </c>
      <c r="K62" s="13">
        <v>270</v>
      </c>
      <c r="L62" s="13">
        <v>12</v>
      </c>
      <c r="M62" s="13">
        <v>5.4</v>
      </c>
      <c r="N62" s="14">
        <v>3100</v>
      </c>
      <c r="O62" s="13">
        <v>837</v>
      </c>
    </row>
    <row r="63" spans="2:15" x14ac:dyDescent="0.25">
      <c r="B63" s="57" t="s">
        <v>116</v>
      </c>
      <c r="C63" s="58">
        <v>0</v>
      </c>
      <c r="D63" s="58">
        <v>0</v>
      </c>
      <c r="E63" s="59">
        <v>109719</v>
      </c>
      <c r="F63" s="59">
        <v>109719</v>
      </c>
      <c r="G63" s="59">
        <v>53267</v>
      </c>
      <c r="H63" s="58">
        <v>0</v>
      </c>
      <c r="I63" s="13">
        <f t="shared" si="7"/>
        <v>56452</v>
      </c>
      <c r="J63" s="59">
        <v>1783111.5</v>
      </c>
      <c r="K63" s="59">
        <v>762639.79</v>
      </c>
      <c r="L63" s="58">
        <v>16.251999999999999</v>
      </c>
      <c r="M63" s="58">
        <v>14.317</v>
      </c>
      <c r="N63" s="58">
        <v>645.95000000000005</v>
      </c>
      <c r="O63" s="59">
        <v>492625.77</v>
      </c>
    </row>
    <row r="64" spans="2:15" x14ac:dyDescent="0.25">
      <c r="B64" s="12" t="s">
        <v>118</v>
      </c>
      <c r="C64" s="13">
        <v>0</v>
      </c>
      <c r="D64" s="13">
        <v>0</v>
      </c>
      <c r="E64" s="13">
        <v>12</v>
      </c>
      <c r="F64" s="13">
        <v>12</v>
      </c>
      <c r="G64" s="13">
        <v>0</v>
      </c>
      <c r="H64" s="13">
        <v>0</v>
      </c>
      <c r="I64" s="13">
        <f t="shared" si="7"/>
        <v>12</v>
      </c>
      <c r="J64" s="13">
        <v>312</v>
      </c>
      <c r="K64" s="13">
        <v>0</v>
      </c>
      <c r="L64" s="13">
        <v>26</v>
      </c>
      <c r="M64" s="13">
        <v>0</v>
      </c>
      <c r="N64" s="13">
        <v>0</v>
      </c>
      <c r="O64" s="13">
        <v>0</v>
      </c>
    </row>
    <row r="65" spans="2:15" x14ac:dyDescent="0.25">
      <c r="B65" s="57" t="s">
        <v>129</v>
      </c>
      <c r="C65" s="58">
        <v>0</v>
      </c>
      <c r="D65" s="58">
        <v>0</v>
      </c>
      <c r="E65" s="58">
        <v>8</v>
      </c>
      <c r="F65" s="58">
        <v>8</v>
      </c>
      <c r="G65" s="58">
        <v>0.2</v>
      </c>
      <c r="H65" s="58">
        <v>0</v>
      </c>
      <c r="I65" s="13">
        <f t="shared" si="7"/>
        <v>7.8</v>
      </c>
      <c r="J65" s="58">
        <v>64</v>
      </c>
      <c r="K65" s="58">
        <v>1.4</v>
      </c>
      <c r="L65" s="58">
        <v>8</v>
      </c>
      <c r="M65" s="58">
        <v>7</v>
      </c>
      <c r="N65" s="58">
        <v>950</v>
      </c>
      <c r="O65" s="58">
        <v>1.33</v>
      </c>
    </row>
    <row r="66" spans="2:15" x14ac:dyDescent="0.25">
      <c r="B66" s="12" t="s">
        <v>119</v>
      </c>
      <c r="C66" s="13">
        <v>91</v>
      </c>
      <c r="D66" s="14">
        <v>1082</v>
      </c>
      <c r="E66" s="14">
        <v>1836</v>
      </c>
      <c r="F66" s="14">
        <v>3009</v>
      </c>
      <c r="G66" s="14">
        <v>1836</v>
      </c>
      <c r="H66" s="13">
        <v>0</v>
      </c>
      <c r="I66" s="13">
        <f t="shared" si="7"/>
        <v>0</v>
      </c>
      <c r="J66" s="14">
        <v>14914.65</v>
      </c>
      <c r="K66" s="14">
        <v>14288.9</v>
      </c>
      <c r="L66" s="13">
        <v>8.1229999999999993</v>
      </c>
      <c r="M66" s="13">
        <v>7.7830000000000004</v>
      </c>
      <c r="N66" s="14">
        <v>3399.68</v>
      </c>
      <c r="O66" s="14">
        <v>48577.62</v>
      </c>
    </row>
    <row r="67" spans="2:15" x14ac:dyDescent="0.25">
      <c r="B67" s="57" t="s">
        <v>130</v>
      </c>
      <c r="C67" s="58">
        <v>0</v>
      </c>
      <c r="D67" s="58">
        <v>0</v>
      </c>
      <c r="E67" s="58">
        <v>25</v>
      </c>
      <c r="F67" s="58">
        <v>25</v>
      </c>
      <c r="G67" s="58">
        <v>0</v>
      </c>
      <c r="H67" s="58">
        <v>0</v>
      </c>
      <c r="I67" s="13">
        <f t="shared" si="7"/>
        <v>25</v>
      </c>
      <c r="J67" s="58">
        <v>7.75</v>
      </c>
      <c r="K67" s="58">
        <v>0</v>
      </c>
      <c r="L67" s="58">
        <v>0.31</v>
      </c>
      <c r="M67" s="58">
        <v>0</v>
      </c>
      <c r="N67" s="58">
        <v>0</v>
      </c>
      <c r="O67" s="58">
        <v>0</v>
      </c>
    </row>
    <row r="68" spans="2:15" x14ac:dyDescent="0.25">
      <c r="B68" s="12" t="s">
        <v>121</v>
      </c>
      <c r="C68" s="13">
        <v>0</v>
      </c>
      <c r="D68" s="13">
        <v>0</v>
      </c>
      <c r="E68" s="14">
        <v>1254.5</v>
      </c>
      <c r="F68" s="14">
        <v>1254.5</v>
      </c>
      <c r="G68" s="14">
        <v>1254.5</v>
      </c>
      <c r="H68" s="13">
        <v>0</v>
      </c>
      <c r="I68" s="13">
        <f t="shared" si="7"/>
        <v>0</v>
      </c>
      <c r="J68" s="14">
        <v>27586</v>
      </c>
      <c r="K68" s="14">
        <v>15330.5</v>
      </c>
      <c r="L68" s="13">
        <v>21.99</v>
      </c>
      <c r="M68" s="13">
        <v>12.22</v>
      </c>
      <c r="N68" s="13">
        <v>465.87</v>
      </c>
      <c r="O68" s="14">
        <v>7142.04</v>
      </c>
    </row>
    <row r="69" spans="2:15" x14ac:dyDescent="0.25">
      <c r="B69" s="21" t="s">
        <v>69</v>
      </c>
      <c r="C69" s="23">
        <v>238</v>
      </c>
      <c r="D69" s="22">
        <v>1184</v>
      </c>
      <c r="E69" s="22">
        <v>153289.14000000001</v>
      </c>
      <c r="F69" s="22">
        <v>154711.14000000001</v>
      </c>
      <c r="G69" s="22">
        <v>76829.69</v>
      </c>
      <c r="H69" s="23">
        <v>0</v>
      </c>
      <c r="I69" s="23">
        <f>SUM(I48:I68)</f>
        <v>76459.45</v>
      </c>
      <c r="J69" s="22">
        <f>SUM(J48:J68)</f>
        <v>2963369.6</v>
      </c>
      <c r="K69" s="22">
        <f>SUM(K48:K68)</f>
        <v>1515024.7999999998</v>
      </c>
      <c r="L69" s="23">
        <v>0</v>
      </c>
      <c r="M69" s="23">
        <v>0</v>
      </c>
      <c r="N69" s="23">
        <v>0</v>
      </c>
      <c r="O69" s="22">
        <v>762326.75</v>
      </c>
    </row>
    <row r="70" spans="2:15" x14ac:dyDescent="0.2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2:15" x14ac:dyDescent="0.25">
      <c r="B71" s="213" t="s">
        <v>78</v>
      </c>
      <c r="C71" s="213"/>
      <c r="D71" s="213"/>
      <c r="E71" s="213"/>
      <c r="F71" s="213"/>
      <c r="G71" s="213"/>
      <c r="H71" s="213"/>
      <c r="I71" s="213"/>
      <c r="J71" s="35"/>
      <c r="K71" s="35"/>
      <c r="L71" s="35"/>
      <c r="M71" s="35"/>
      <c r="N71" s="35"/>
    </row>
    <row r="72" spans="2:15" x14ac:dyDescent="0.25">
      <c r="B72" s="61" t="s">
        <v>140</v>
      </c>
      <c r="C72" s="61"/>
      <c r="D72" s="61"/>
      <c r="E72" s="61"/>
      <c r="F72" s="61"/>
      <c r="G72" s="61"/>
      <c r="H72" s="61"/>
      <c r="I72" s="61"/>
      <c r="J72" s="35"/>
      <c r="K72" s="35"/>
      <c r="L72" s="35"/>
      <c r="M72" s="35"/>
      <c r="N72" s="35"/>
    </row>
  </sheetData>
  <mergeCells count="10">
    <mergeCell ref="B17:J17"/>
    <mergeCell ref="B18:N18"/>
    <mergeCell ref="B44:N44"/>
    <mergeCell ref="B71:I71"/>
    <mergeCell ref="B1:N1"/>
    <mergeCell ref="B2:N2"/>
    <mergeCell ref="B3:N3"/>
    <mergeCell ref="B4:N4"/>
    <mergeCell ref="B6:C6"/>
    <mergeCell ref="B10:N10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M67"/>
  <sheetViews>
    <sheetView topLeftCell="A55" workbookViewId="0">
      <selection activeCell="L71" sqref="L71"/>
    </sheetView>
  </sheetViews>
  <sheetFormatPr baseColWidth="10" defaultRowHeight="15" x14ac:dyDescent="0.25"/>
  <cols>
    <col min="1" max="1" width="7.140625" customWidth="1"/>
    <col min="2" max="2" width="23.5703125" bestFit="1" customWidth="1"/>
  </cols>
  <sheetData>
    <row r="2" spans="2:13" ht="15.75" x14ac:dyDescent="0.25"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2:13" x14ac:dyDescent="0.25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2:13" x14ac:dyDescent="0.25">
      <c r="B4" s="226" t="s">
        <v>189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2:13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2:13" x14ac:dyDescent="0.25">
      <c r="B6" s="227" t="s">
        <v>2</v>
      </c>
      <c r="C6" s="227"/>
      <c r="D6" s="40" t="s">
        <v>3</v>
      </c>
      <c r="E6" s="64"/>
      <c r="F6" s="64"/>
      <c r="G6" s="65"/>
      <c r="H6" s="65"/>
      <c r="I6" s="65"/>
      <c r="J6" s="65"/>
      <c r="K6" s="40" t="s">
        <v>4</v>
      </c>
      <c r="L6" s="41" t="s">
        <v>5</v>
      </c>
    </row>
    <row r="7" spans="2:13" ht="45" x14ac:dyDescent="0.25">
      <c r="B7" s="30" t="s">
        <v>131</v>
      </c>
      <c r="C7" s="6" t="s">
        <v>232</v>
      </c>
      <c r="D7" s="6" t="s">
        <v>219</v>
      </c>
      <c r="E7" s="6" t="s">
        <v>86</v>
      </c>
      <c r="F7" s="6" t="s">
        <v>132</v>
      </c>
      <c r="G7" s="6" t="s">
        <v>227</v>
      </c>
      <c r="H7" s="6" t="s">
        <v>221</v>
      </c>
      <c r="I7" s="6" t="s">
        <v>231</v>
      </c>
      <c r="J7" s="6" t="s">
        <v>224</v>
      </c>
      <c r="K7" s="6" t="s">
        <v>91</v>
      </c>
      <c r="L7" s="6" t="s">
        <v>92</v>
      </c>
      <c r="M7" s="6" t="s">
        <v>93</v>
      </c>
    </row>
    <row r="8" spans="2:13" x14ac:dyDescent="0.25">
      <c r="B8" s="43" t="s">
        <v>18</v>
      </c>
      <c r="C8" s="66">
        <f>C47+C63</f>
        <v>72867</v>
      </c>
      <c r="D8" s="66">
        <f t="shared" ref="D8:M8" si="0">D47+D63</f>
        <v>1475.7</v>
      </c>
      <c r="E8" s="66">
        <f t="shared" si="0"/>
        <v>0</v>
      </c>
      <c r="F8" s="66">
        <f t="shared" si="0"/>
        <v>72867</v>
      </c>
      <c r="G8" s="66">
        <f t="shared" si="0"/>
        <v>386753.98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</row>
    <row r="9" spans="2:13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2:13" x14ac:dyDescent="0.25">
      <c r="K10" s="40" t="s">
        <v>4</v>
      </c>
      <c r="L10" s="41" t="s">
        <v>5</v>
      </c>
    </row>
    <row r="11" spans="2:13" x14ac:dyDescent="0.25">
      <c r="B11" s="226" t="s">
        <v>138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</row>
    <row r="12" spans="2:13" x14ac:dyDescent="0.25">
      <c r="C12" s="40" t="s">
        <v>3</v>
      </c>
      <c r="D12" s="72">
        <v>2015</v>
      </c>
      <c r="E12" s="37"/>
      <c r="F12" s="37"/>
    </row>
    <row r="13" spans="2:13" ht="45" x14ac:dyDescent="0.25">
      <c r="B13" s="42" t="s">
        <v>20</v>
      </c>
      <c r="C13" s="6" t="s">
        <v>232</v>
      </c>
      <c r="D13" s="6" t="s">
        <v>219</v>
      </c>
      <c r="E13" s="6" t="s">
        <v>86</v>
      </c>
      <c r="F13" s="6" t="s">
        <v>132</v>
      </c>
      <c r="G13" s="6" t="s">
        <v>227</v>
      </c>
      <c r="H13" s="6" t="s">
        <v>221</v>
      </c>
      <c r="I13" s="6" t="s">
        <v>231</v>
      </c>
      <c r="J13" s="6" t="s">
        <v>224</v>
      </c>
      <c r="K13" s="6" t="s">
        <v>91</v>
      </c>
      <c r="L13" s="6" t="s">
        <v>92</v>
      </c>
      <c r="M13" s="6" t="s">
        <v>93</v>
      </c>
    </row>
    <row r="14" spans="2:13" x14ac:dyDescent="0.25">
      <c r="B14" s="12" t="s">
        <v>21</v>
      </c>
      <c r="C14" s="50">
        <v>16</v>
      </c>
      <c r="D14" s="13">
        <v>4</v>
      </c>
      <c r="E14" s="13">
        <v>0</v>
      </c>
      <c r="F14" s="13">
        <f>C14-E14</f>
        <v>16</v>
      </c>
      <c r="G14" s="13">
        <v>98.45</v>
      </c>
      <c r="H14" s="13">
        <v>0</v>
      </c>
      <c r="I14" s="13">
        <v>6.1529999999999996</v>
      </c>
      <c r="J14" s="13">
        <v>0</v>
      </c>
      <c r="K14" s="13">
        <v>0</v>
      </c>
      <c r="L14" s="13">
        <v>0</v>
      </c>
      <c r="M14" s="13">
        <v>0</v>
      </c>
    </row>
    <row r="15" spans="2:13" x14ac:dyDescent="0.25">
      <c r="B15" s="57" t="s">
        <v>22</v>
      </c>
      <c r="C15" s="54">
        <v>53</v>
      </c>
      <c r="D15" s="62"/>
      <c r="E15" s="62"/>
      <c r="F15" s="13">
        <f t="shared" ref="F15:F46" si="1">C15-E15</f>
        <v>53</v>
      </c>
      <c r="G15" s="58">
        <v>435</v>
      </c>
      <c r="H15" s="62"/>
      <c r="I15" s="58">
        <v>8.2080000000000002</v>
      </c>
      <c r="J15" s="62"/>
      <c r="K15" s="62"/>
      <c r="L15" s="62"/>
      <c r="M15" s="62"/>
    </row>
    <row r="16" spans="2:13" x14ac:dyDescent="0.25">
      <c r="B16" s="12" t="s">
        <v>24</v>
      </c>
      <c r="C16" s="50">
        <v>8</v>
      </c>
      <c r="D16" s="19"/>
      <c r="E16" s="19"/>
      <c r="F16" s="13">
        <f t="shared" si="1"/>
        <v>8</v>
      </c>
      <c r="G16" s="13">
        <v>240</v>
      </c>
      <c r="H16" s="19"/>
      <c r="I16" s="13">
        <v>30</v>
      </c>
      <c r="J16" s="19"/>
      <c r="K16" s="19"/>
      <c r="L16" s="19"/>
      <c r="M16" s="19"/>
    </row>
    <row r="17" spans="2:13" x14ac:dyDescent="0.25">
      <c r="B17" s="57" t="s">
        <v>25</v>
      </c>
      <c r="C17" s="53">
        <v>2050</v>
      </c>
      <c r="D17" s="58">
        <v>104</v>
      </c>
      <c r="E17" s="58">
        <v>0</v>
      </c>
      <c r="F17" s="13">
        <f t="shared" si="1"/>
        <v>2050</v>
      </c>
      <c r="G17" s="59">
        <v>46077.5</v>
      </c>
      <c r="H17" s="58">
        <v>0</v>
      </c>
      <c r="I17" s="58">
        <v>22.477</v>
      </c>
      <c r="J17" s="58">
        <v>0</v>
      </c>
      <c r="K17" s="58">
        <v>0</v>
      </c>
      <c r="L17" s="58">
        <v>0</v>
      </c>
      <c r="M17" s="58">
        <v>0</v>
      </c>
    </row>
    <row r="18" spans="2:13" x14ac:dyDescent="0.25">
      <c r="B18" s="12" t="s">
        <v>26</v>
      </c>
      <c r="C18" s="50">
        <v>3</v>
      </c>
      <c r="D18" s="13">
        <v>1.5</v>
      </c>
      <c r="E18" s="13">
        <v>0</v>
      </c>
      <c r="F18" s="13">
        <f t="shared" si="1"/>
        <v>3</v>
      </c>
      <c r="G18" s="13">
        <v>27</v>
      </c>
      <c r="H18" s="13">
        <v>0</v>
      </c>
      <c r="I18" s="13">
        <v>9</v>
      </c>
      <c r="J18" s="13">
        <v>0</v>
      </c>
      <c r="K18" s="13">
        <v>0</v>
      </c>
      <c r="L18" s="13">
        <v>0</v>
      </c>
      <c r="M18" s="13">
        <v>0</v>
      </c>
    </row>
    <row r="19" spans="2:13" x14ac:dyDescent="0.25">
      <c r="B19" s="57" t="s">
        <v>27</v>
      </c>
      <c r="C19" s="54">
        <v>24</v>
      </c>
      <c r="D19" s="58">
        <v>0.5</v>
      </c>
      <c r="E19" s="58">
        <v>0</v>
      </c>
      <c r="F19" s="13">
        <f t="shared" si="1"/>
        <v>24</v>
      </c>
      <c r="G19" s="58">
        <v>648</v>
      </c>
      <c r="H19" s="58">
        <v>0</v>
      </c>
      <c r="I19" s="58">
        <v>27</v>
      </c>
      <c r="J19" s="58">
        <v>0</v>
      </c>
      <c r="K19" s="58">
        <v>0</v>
      </c>
      <c r="L19" s="58">
        <v>0</v>
      </c>
      <c r="M19" s="58">
        <v>0</v>
      </c>
    </row>
    <row r="20" spans="2:13" x14ac:dyDescent="0.25">
      <c r="B20" s="12" t="s">
        <v>28</v>
      </c>
      <c r="C20" s="50">
        <v>81</v>
      </c>
      <c r="D20" s="19"/>
      <c r="E20" s="19"/>
      <c r="F20" s="13">
        <f t="shared" si="1"/>
        <v>81</v>
      </c>
      <c r="G20" s="13">
        <v>324</v>
      </c>
      <c r="H20" s="19"/>
      <c r="I20" s="13">
        <v>4</v>
      </c>
      <c r="J20" s="19"/>
      <c r="K20" s="19"/>
      <c r="L20" s="19"/>
      <c r="M20" s="19"/>
    </row>
    <row r="21" spans="2:13" x14ac:dyDescent="0.25">
      <c r="B21" s="57" t="s">
        <v>29</v>
      </c>
      <c r="C21" s="54">
        <v>46</v>
      </c>
      <c r="D21" s="62"/>
      <c r="E21" s="62"/>
      <c r="F21" s="13">
        <f t="shared" si="1"/>
        <v>46</v>
      </c>
      <c r="G21" s="59">
        <v>1273</v>
      </c>
      <c r="H21" s="62"/>
      <c r="I21" s="58">
        <v>27.673999999999999</v>
      </c>
      <c r="J21" s="62"/>
      <c r="K21" s="62"/>
      <c r="L21" s="62"/>
      <c r="M21" s="62"/>
    </row>
    <row r="22" spans="2:13" x14ac:dyDescent="0.25">
      <c r="B22" s="12" t="s">
        <v>74</v>
      </c>
      <c r="C22" s="50">
        <v>15</v>
      </c>
      <c r="D22" s="19"/>
      <c r="E22" s="19"/>
      <c r="F22" s="13">
        <f t="shared" si="1"/>
        <v>15</v>
      </c>
      <c r="G22" s="13">
        <v>390</v>
      </c>
      <c r="H22" s="19"/>
      <c r="I22" s="13">
        <v>26</v>
      </c>
      <c r="J22" s="19"/>
      <c r="K22" s="19"/>
      <c r="L22" s="19"/>
      <c r="M22" s="19"/>
    </row>
    <row r="23" spans="2:13" x14ac:dyDescent="0.25">
      <c r="B23" s="57" t="s">
        <v>32</v>
      </c>
      <c r="C23" s="54">
        <v>641</v>
      </c>
      <c r="D23" s="58">
        <v>34</v>
      </c>
      <c r="E23" s="58">
        <v>0</v>
      </c>
      <c r="F23" s="13">
        <f t="shared" si="1"/>
        <v>641</v>
      </c>
      <c r="G23" s="59">
        <v>19277.25</v>
      </c>
      <c r="H23" s="58">
        <v>0</v>
      </c>
      <c r="I23" s="58">
        <v>30.074000000000002</v>
      </c>
      <c r="J23" s="58">
        <v>0</v>
      </c>
      <c r="K23" s="58">
        <v>0</v>
      </c>
      <c r="L23" s="58">
        <v>0</v>
      </c>
      <c r="M23" s="58">
        <v>0</v>
      </c>
    </row>
    <row r="24" spans="2:13" x14ac:dyDescent="0.25">
      <c r="B24" s="12" t="s">
        <v>36</v>
      </c>
      <c r="C24" s="50">
        <v>818</v>
      </c>
      <c r="D24" s="13">
        <v>21</v>
      </c>
      <c r="E24" s="13">
        <v>0</v>
      </c>
      <c r="F24" s="13">
        <f t="shared" si="1"/>
        <v>818</v>
      </c>
      <c r="G24" s="14">
        <v>19173.5</v>
      </c>
      <c r="H24" s="13">
        <v>0</v>
      </c>
      <c r="I24" s="13">
        <v>23.439</v>
      </c>
      <c r="J24" s="13">
        <v>0</v>
      </c>
      <c r="K24" s="13">
        <v>0</v>
      </c>
      <c r="L24" s="13">
        <v>0</v>
      </c>
      <c r="M24" s="13">
        <v>0</v>
      </c>
    </row>
    <row r="25" spans="2:13" x14ac:dyDescent="0.25">
      <c r="B25" s="57" t="s">
        <v>37</v>
      </c>
      <c r="C25" s="54">
        <v>5</v>
      </c>
      <c r="D25" s="62"/>
      <c r="E25" s="62"/>
      <c r="F25" s="13">
        <f t="shared" si="1"/>
        <v>5</v>
      </c>
      <c r="G25" s="58">
        <v>95</v>
      </c>
      <c r="H25" s="62"/>
      <c r="I25" s="58">
        <v>19</v>
      </c>
      <c r="J25" s="62"/>
      <c r="K25" s="62"/>
      <c r="L25" s="62"/>
      <c r="M25" s="62"/>
    </row>
    <row r="26" spans="2:13" x14ac:dyDescent="0.25">
      <c r="B26" s="12" t="s">
        <v>39</v>
      </c>
      <c r="C26" s="50">
        <v>89</v>
      </c>
      <c r="D26" s="13">
        <v>11</v>
      </c>
      <c r="E26" s="13">
        <v>0</v>
      </c>
      <c r="F26" s="13">
        <f t="shared" si="1"/>
        <v>89</v>
      </c>
      <c r="G26" s="13">
        <v>541.4</v>
      </c>
      <c r="H26" s="13">
        <v>0</v>
      </c>
      <c r="I26" s="13">
        <v>6.0830000000000002</v>
      </c>
      <c r="J26" s="13">
        <v>0</v>
      </c>
      <c r="K26" s="13">
        <v>0</v>
      </c>
      <c r="L26" s="13">
        <v>0</v>
      </c>
      <c r="M26" s="13">
        <v>0</v>
      </c>
    </row>
    <row r="27" spans="2:13" x14ac:dyDescent="0.25">
      <c r="B27" s="57" t="s">
        <v>40</v>
      </c>
      <c r="C27" s="54">
        <v>71</v>
      </c>
      <c r="D27" s="58">
        <v>6</v>
      </c>
      <c r="E27" s="58">
        <v>0</v>
      </c>
      <c r="F27" s="13">
        <f t="shared" si="1"/>
        <v>71</v>
      </c>
      <c r="G27" s="59">
        <v>2250</v>
      </c>
      <c r="H27" s="58">
        <v>0</v>
      </c>
      <c r="I27" s="58">
        <v>31.69</v>
      </c>
      <c r="J27" s="58">
        <v>0</v>
      </c>
      <c r="K27" s="58">
        <v>0</v>
      </c>
      <c r="L27" s="58">
        <v>0</v>
      </c>
      <c r="M27" s="58">
        <v>0</v>
      </c>
    </row>
    <row r="28" spans="2:13" x14ac:dyDescent="0.25">
      <c r="B28" s="12" t="s">
        <v>41</v>
      </c>
      <c r="C28" s="50">
        <v>48</v>
      </c>
      <c r="D28" s="13">
        <v>8</v>
      </c>
      <c r="E28" s="13">
        <v>0</v>
      </c>
      <c r="F28" s="13">
        <f t="shared" si="1"/>
        <v>48</v>
      </c>
      <c r="G28" s="14">
        <v>1459</v>
      </c>
      <c r="H28" s="13">
        <v>0</v>
      </c>
      <c r="I28" s="13">
        <v>30.396000000000001</v>
      </c>
      <c r="J28" s="13">
        <v>0</v>
      </c>
      <c r="K28" s="13">
        <v>0</v>
      </c>
      <c r="L28" s="13">
        <v>0</v>
      </c>
      <c r="M28" s="13">
        <v>0</v>
      </c>
    </row>
    <row r="29" spans="2:13" x14ac:dyDescent="0.25">
      <c r="B29" s="57" t="s">
        <v>43</v>
      </c>
      <c r="C29" s="53">
        <v>4218</v>
      </c>
      <c r="D29" s="58">
        <v>35</v>
      </c>
      <c r="E29" s="58">
        <v>0</v>
      </c>
      <c r="F29" s="13">
        <f t="shared" si="1"/>
        <v>4218</v>
      </c>
      <c r="G29" s="59">
        <v>56817.5</v>
      </c>
      <c r="H29" s="58">
        <v>0</v>
      </c>
      <c r="I29" s="58">
        <v>13.47</v>
      </c>
      <c r="J29" s="58">
        <v>0</v>
      </c>
      <c r="K29" s="58">
        <v>0</v>
      </c>
      <c r="L29" s="58">
        <v>0</v>
      </c>
      <c r="M29" s="58">
        <v>0</v>
      </c>
    </row>
    <row r="30" spans="2:13" x14ac:dyDescent="0.25">
      <c r="B30" s="12" t="s">
        <v>44</v>
      </c>
      <c r="C30" s="50">
        <v>12</v>
      </c>
      <c r="D30" s="19"/>
      <c r="E30" s="19"/>
      <c r="F30" s="13">
        <f t="shared" si="1"/>
        <v>12</v>
      </c>
      <c r="G30" s="13">
        <v>65.7</v>
      </c>
      <c r="H30" s="19"/>
      <c r="I30" s="13">
        <v>5.4749999999999996</v>
      </c>
      <c r="J30" s="19"/>
      <c r="K30" s="19"/>
      <c r="L30" s="19"/>
      <c r="M30" s="19"/>
    </row>
    <row r="31" spans="2:13" x14ac:dyDescent="0.25">
      <c r="B31" s="57" t="s">
        <v>46</v>
      </c>
      <c r="C31" s="54">
        <v>27</v>
      </c>
      <c r="D31" s="62"/>
      <c r="E31" s="62"/>
      <c r="F31" s="13">
        <f t="shared" si="1"/>
        <v>27</v>
      </c>
      <c r="G31" s="58">
        <v>38.799999999999997</v>
      </c>
      <c r="H31" s="62"/>
      <c r="I31" s="58">
        <v>1.4370000000000001</v>
      </c>
      <c r="J31" s="62"/>
      <c r="K31" s="62"/>
      <c r="L31" s="62"/>
      <c r="M31" s="62"/>
    </row>
    <row r="32" spans="2:13" x14ac:dyDescent="0.25">
      <c r="B32" s="12" t="s">
        <v>133</v>
      </c>
      <c r="C32" s="50">
        <v>99</v>
      </c>
      <c r="D32" s="13">
        <v>1.5</v>
      </c>
      <c r="E32" s="13">
        <v>0</v>
      </c>
      <c r="F32" s="13">
        <f t="shared" si="1"/>
        <v>99</v>
      </c>
      <c r="G32" s="13">
        <v>242.8</v>
      </c>
      <c r="H32" s="13">
        <v>0</v>
      </c>
      <c r="I32" s="13">
        <v>2.4529999999999998</v>
      </c>
      <c r="J32" s="13">
        <v>0</v>
      </c>
      <c r="K32" s="13">
        <v>0</v>
      </c>
      <c r="L32" s="13">
        <v>0</v>
      </c>
      <c r="M32" s="13">
        <v>0</v>
      </c>
    </row>
    <row r="33" spans="2:13" x14ac:dyDescent="0.25">
      <c r="B33" s="57" t="s">
        <v>75</v>
      </c>
      <c r="C33" s="54">
        <v>540</v>
      </c>
      <c r="D33" s="62"/>
      <c r="E33" s="62"/>
      <c r="F33" s="13">
        <f t="shared" si="1"/>
        <v>540</v>
      </c>
      <c r="G33" s="58">
        <v>810</v>
      </c>
      <c r="H33" s="62"/>
      <c r="I33" s="58">
        <v>1.5</v>
      </c>
      <c r="J33" s="62"/>
      <c r="K33" s="62"/>
      <c r="L33" s="62"/>
      <c r="M33" s="62"/>
    </row>
    <row r="34" spans="2:13" x14ac:dyDescent="0.25">
      <c r="B34" s="12" t="s">
        <v>48</v>
      </c>
      <c r="C34" s="50">
        <v>117</v>
      </c>
      <c r="D34" s="13">
        <v>14</v>
      </c>
      <c r="E34" s="13">
        <v>0</v>
      </c>
      <c r="F34" s="13">
        <f t="shared" si="1"/>
        <v>117</v>
      </c>
      <c r="G34" s="14">
        <v>3744.5</v>
      </c>
      <c r="H34" s="13">
        <v>0</v>
      </c>
      <c r="I34" s="13">
        <v>32.003999999999998</v>
      </c>
      <c r="J34" s="13">
        <v>0</v>
      </c>
      <c r="K34" s="13">
        <v>0</v>
      </c>
      <c r="L34" s="13">
        <v>0</v>
      </c>
      <c r="M34" s="13">
        <v>0</v>
      </c>
    </row>
    <row r="35" spans="2:13" x14ac:dyDescent="0.25">
      <c r="B35" s="57" t="s">
        <v>49</v>
      </c>
      <c r="C35" s="54">
        <v>4</v>
      </c>
      <c r="D35" s="62"/>
      <c r="E35" s="62"/>
      <c r="F35" s="13">
        <f t="shared" si="1"/>
        <v>4</v>
      </c>
      <c r="G35" s="58">
        <v>23</v>
      </c>
      <c r="H35" s="62"/>
      <c r="I35" s="58">
        <v>5.75</v>
      </c>
      <c r="J35" s="62"/>
      <c r="K35" s="62"/>
      <c r="L35" s="62"/>
      <c r="M35" s="62"/>
    </row>
    <row r="36" spans="2:13" x14ac:dyDescent="0.25">
      <c r="B36" s="12" t="s">
        <v>50</v>
      </c>
      <c r="C36" s="50">
        <v>47</v>
      </c>
      <c r="D36" s="19"/>
      <c r="E36" s="19"/>
      <c r="F36" s="13">
        <f t="shared" si="1"/>
        <v>47</v>
      </c>
      <c r="G36" s="14">
        <v>2397</v>
      </c>
      <c r="H36" s="19"/>
      <c r="I36" s="13">
        <v>51</v>
      </c>
      <c r="J36" s="19"/>
      <c r="K36" s="19"/>
      <c r="L36" s="19"/>
      <c r="M36" s="19"/>
    </row>
    <row r="37" spans="2:13" x14ac:dyDescent="0.25">
      <c r="B37" s="57" t="s">
        <v>51</v>
      </c>
      <c r="C37" s="53">
        <v>2852</v>
      </c>
      <c r="D37" s="62"/>
      <c r="E37" s="62"/>
      <c r="F37" s="13">
        <f t="shared" si="1"/>
        <v>2852</v>
      </c>
      <c r="G37" s="59">
        <v>10424</v>
      </c>
      <c r="H37" s="62"/>
      <c r="I37" s="58">
        <v>3.6549999999999998</v>
      </c>
      <c r="J37" s="62"/>
      <c r="K37" s="62"/>
      <c r="L37" s="62"/>
      <c r="M37" s="62"/>
    </row>
    <row r="38" spans="2:13" x14ac:dyDescent="0.25">
      <c r="B38" s="12" t="s">
        <v>53</v>
      </c>
      <c r="C38" s="50">
        <v>37</v>
      </c>
      <c r="D38" s="19"/>
      <c r="E38" s="19"/>
      <c r="F38" s="13">
        <f t="shared" si="1"/>
        <v>37</v>
      </c>
      <c r="G38" s="14">
        <v>1230.5</v>
      </c>
      <c r="H38" s="19"/>
      <c r="I38" s="13">
        <v>33.256999999999998</v>
      </c>
      <c r="J38" s="19"/>
      <c r="K38" s="19"/>
      <c r="L38" s="19"/>
      <c r="M38" s="19"/>
    </row>
    <row r="39" spans="2:13" x14ac:dyDescent="0.25">
      <c r="B39" s="57" t="s">
        <v>55</v>
      </c>
      <c r="C39" s="54">
        <v>18</v>
      </c>
      <c r="D39" s="62"/>
      <c r="E39" s="62"/>
      <c r="F39" s="13">
        <f t="shared" si="1"/>
        <v>18</v>
      </c>
      <c r="G39" s="58">
        <v>763</v>
      </c>
      <c r="H39" s="62"/>
      <c r="I39" s="58">
        <v>42.389000000000003</v>
      </c>
      <c r="J39" s="62"/>
      <c r="K39" s="62"/>
      <c r="L39" s="62"/>
      <c r="M39" s="62"/>
    </row>
    <row r="40" spans="2:13" x14ac:dyDescent="0.25">
      <c r="B40" s="12" t="s">
        <v>56</v>
      </c>
      <c r="C40" s="50">
        <v>2</v>
      </c>
      <c r="D40" s="19"/>
      <c r="E40" s="19"/>
      <c r="F40" s="13">
        <f t="shared" si="1"/>
        <v>2</v>
      </c>
      <c r="G40" s="13">
        <v>16</v>
      </c>
      <c r="H40" s="19"/>
      <c r="I40" s="13">
        <v>8</v>
      </c>
      <c r="J40" s="19"/>
      <c r="K40" s="19"/>
      <c r="L40" s="19"/>
      <c r="M40" s="19"/>
    </row>
    <row r="41" spans="2:13" x14ac:dyDescent="0.25">
      <c r="B41" s="57" t="s">
        <v>57</v>
      </c>
      <c r="C41" s="54">
        <v>7</v>
      </c>
      <c r="D41" s="62"/>
      <c r="E41" s="62"/>
      <c r="F41" s="13">
        <f t="shared" si="1"/>
        <v>7</v>
      </c>
      <c r="G41" s="58">
        <v>61.2</v>
      </c>
      <c r="H41" s="62"/>
      <c r="I41" s="58">
        <v>8.7430000000000003</v>
      </c>
      <c r="J41" s="62"/>
      <c r="K41" s="62"/>
      <c r="L41" s="62"/>
      <c r="M41" s="62"/>
    </row>
    <row r="42" spans="2:13" x14ac:dyDescent="0.25">
      <c r="B42" s="12" t="s">
        <v>58</v>
      </c>
      <c r="C42" s="50">
        <v>144</v>
      </c>
      <c r="D42" s="19"/>
      <c r="E42" s="19"/>
      <c r="F42" s="13">
        <f t="shared" si="1"/>
        <v>144</v>
      </c>
      <c r="G42" s="14">
        <v>5048.5</v>
      </c>
      <c r="H42" s="19"/>
      <c r="I42" s="13">
        <v>35.058999999999997</v>
      </c>
      <c r="J42" s="19"/>
      <c r="K42" s="19"/>
      <c r="L42" s="19"/>
      <c r="M42" s="19"/>
    </row>
    <row r="43" spans="2:13" x14ac:dyDescent="0.25">
      <c r="B43" s="57" t="s">
        <v>60</v>
      </c>
      <c r="C43" s="53">
        <v>5367</v>
      </c>
      <c r="D43" s="58">
        <v>100</v>
      </c>
      <c r="E43" s="58">
        <v>0</v>
      </c>
      <c r="F43" s="13">
        <f t="shared" si="1"/>
        <v>5367</v>
      </c>
      <c r="G43" s="59">
        <v>18767.5</v>
      </c>
      <c r="H43" s="58">
        <v>0</v>
      </c>
      <c r="I43" s="58">
        <v>3.4969999999999999</v>
      </c>
      <c r="J43" s="58">
        <v>0</v>
      </c>
      <c r="K43" s="58">
        <v>0</v>
      </c>
      <c r="L43" s="58">
        <v>0</v>
      </c>
      <c r="M43" s="58">
        <v>0</v>
      </c>
    </row>
    <row r="44" spans="2:13" x14ac:dyDescent="0.25">
      <c r="B44" s="12" t="s">
        <v>62</v>
      </c>
      <c r="C44" s="50">
        <v>809</v>
      </c>
      <c r="D44" s="13">
        <v>30</v>
      </c>
      <c r="E44" s="13">
        <v>0</v>
      </c>
      <c r="F44" s="13">
        <f t="shared" si="1"/>
        <v>809</v>
      </c>
      <c r="G44" s="14">
        <v>28366</v>
      </c>
      <c r="H44" s="13">
        <v>0</v>
      </c>
      <c r="I44" s="13">
        <v>35.063000000000002</v>
      </c>
      <c r="J44" s="13">
        <v>0</v>
      </c>
      <c r="K44" s="13">
        <v>0</v>
      </c>
      <c r="L44" s="13">
        <v>0</v>
      </c>
      <c r="M44" s="13">
        <v>0</v>
      </c>
    </row>
    <row r="45" spans="2:13" x14ac:dyDescent="0.25">
      <c r="B45" s="57" t="s">
        <v>63</v>
      </c>
      <c r="C45" s="54">
        <v>267</v>
      </c>
      <c r="D45" s="62"/>
      <c r="E45" s="62"/>
      <c r="F45" s="13">
        <f t="shared" si="1"/>
        <v>267</v>
      </c>
      <c r="G45" s="59">
        <v>4001.5</v>
      </c>
      <c r="H45" s="62"/>
      <c r="I45" s="58">
        <v>14.987</v>
      </c>
      <c r="J45" s="62"/>
      <c r="K45" s="62"/>
      <c r="L45" s="62"/>
      <c r="M45" s="62"/>
    </row>
    <row r="46" spans="2:13" x14ac:dyDescent="0.25">
      <c r="B46" s="12" t="s">
        <v>67</v>
      </c>
      <c r="C46" s="50">
        <v>13</v>
      </c>
      <c r="D46" s="13">
        <v>2</v>
      </c>
      <c r="E46" s="13">
        <v>0</v>
      </c>
      <c r="F46" s="13">
        <f t="shared" si="1"/>
        <v>13</v>
      </c>
      <c r="G46" s="13">
        <v>169</v>
      </c>
      <c r="H46" s="13">
        <v>0</v>
      </c>
      <c r="I46" s="13">
        <v>13</v>
      </c>
      <c r="J46" s="13">
        <v>0</v>
      </c>
      <c r="K46" s="13">
        <v>0</v>
      </c>
      <c r="L46" s="13">
        <v>0</v>
      </c>
      <c r="M46" s="13">
        <v>0</v>
      </c>
    </row>
    <row r="47" spans="2:13" x14ac:dyDescent="0.25">
      <c r="B47" s="21" t="s">
        <v>69</v>
      </c>
      <c r="C47" s="22">
        <v>18548</v>
      </c>
      <c r="D47" s="23">
        <v>372.5</v>
      </c>
      <c r="E47" s="23">
        <v>0</v>
      </c>
      <c r="F47" s="23">
        <f>SUM(F14:F46)</f>
        <v>18548</v>
      </c>
      <c r="G47" s="22">
        <v>225295.6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</row>
    <row r="48" spans="2:13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2:13" x14ac:dyDescent="0.25">
      <c r="B49" s="226" t="s">
        <v>139</v>
      </c>
      <c r="C49" s="226"/>
      <c r="D49" s="226"/>
      <c r="E49" s="226"/>
      <c r="F49" s="226"/>
      <c r="G49" s="226"/>
      <c r="H49" s="226"/>
      <c r="I49" s="226"/>
      <c r="J49" s="226"/>
      <c r="K49" s="226"/>
      <c r="L49" s="226"/>
    </row>
    <row r="50" spans="2:13" x14ac:dyDescent="0.25">
      <c r="C50" s="40" t="s">
        <v>3</v>
      </c>
      <c r="D50" s="71">
        <v>2015</v>
      </c>
      <c r="F50" s="37"/>
    </row>
    <row r="51" spans="2:13" ht="45" x14ac:dyDescent="0.25">
      <c r="B51" s="42" t="s">
        <v>20</v>
      </c>
      <c r="C51" s="6" t="s">
        <v>232</v>
      </c>
      <c r="D51" s="6" t="s">
        <v>219</v>
      </c>
      <c r="E51" s="6" t="s">
        <v>86</v>
      </c>
      <c r="F51" s="6" t="s">
        <v>132</v>
      </c>
      <c r="G51" s="6" t="s">
        <v>227</v>
      </c>
      <c r="H51" s="6" t="s">
        <v>221</v>
      </c>
      <c r="I51" s="6" t="s">
        <v>231</v>
      </c>
      <c r="J51" s="6" t="s">
        <v>224</v>
      </c>
      <c r="K51" s="6" t="s">
        <v>91</v>
      </c>
      <c r="L51" s="6" t="s">
        <v>92</v>
      </c>
      <c r="M51" s="6" t="s">
        <v>93</v>
      </c>
    </row>
    <row r="52" spans="2:13" x14ac:dyDescent="0.25">
      <c r="B52" s="12" t="s">
        <v>25</v>
      </c>
      <c r="C52" s="51">
        <v>2717</v>
      </c>
      <c r="D52" s="13">
        <v>147</v>
      </c>
      <c r="E52" s="13">
        <v>0</v>
      </c>
      <c r="F52" s="14">
        <f>C52-E52</f>
        <v>2717</v>
      </c>
      <c r="G52" s="14">
        <v>30879.9</v>
      </c>
      <c r="H52" s="13">
        <v>0</v>
      </c>
      <c r="I52" s="13">
        <v>11.365</v>
      </c>
      <c r="J52" s="13">
        <v>0</v>
      </c>
      <c r="K52" s="13">
        <v>0</v>
      </c>
      <c r="L52" s="13">
        <v>0</v>
      </c>
      <c r="M52" s="13">
        <v>0</v>
      </c>
    </row>
    <row r="53" spans="2:13" x14ac:dyDescent="0.25">
      <c r="B53" s="15" t="s">
        <v>73</v>
      </c>
      <c r="C53" s="54">
        <v>155</v>
      </c>
      <c r="D53" s="20"/>
      <c r="E53" s="20"/>
      <c r="F53" s="14">
        <f t="shared" ref="F53:F62" si="2">C53-E53</f>
        <v>155</v>
      </c>
      <c r="G53" s="16">
        <v>88</v>
      </c>
      <c r="H53" s="20"/>
      <c r="I53" s="16">
        <v>0.56799999999999995</v>
      </c>
      <c r="J53" s="20"/>
      <c r="K53" s="20"/>
      <c r="L53" s="20"/>
      <c r="M53" s="20"/>
    </row>
    <row r="54" spans="2:13" x14ac:dyDescent="0.25">
      <c r="B54" s="12" t="s">
        <v>74</v>
      </c>
      <c r="C54" s="50">
        <v>219</v>
      </c>
      <c r="D54" s="19"/>
      <c r="E54" s="19"/>
      <c r="F54" s="14">
        <f t="shared" si="2"/>
        <v>219</v>
      </c>
      <c r="G54" s="14">
        <v>2896.5</v>
      </c>
      <c r="H54" s="19"/>
      <c r="I54" s="13">
        <v>13.226000000000001</v>
      </c>
      <c r="J54" s="19"/>
      <c r="K54" s="19"/>
      <c r="L54" s="19"/>
      <c r="M54" s="19"/>
    </row>
    <row r="55" spans="2:13" ht="15.75" customHeight="1" x14ac:dyDescent="0.25">
      <c r="B55" s="15" t="s">
        <v>134</v>
      </c>
      <c r="C55" s="53">
        <v>4206</v>
      </c>
      <c r="D55" s="20"/>
      <c r="E55" s="20"/>
      <c r="F55" s="14">
        <f t="shared" si="2"/>
        <v>4206</v>
      </c>
      <c r="G55" s="17">
        <v>2860.1</v>
      </c>
      <c r="H55" s="20"/>
      <c r="I55" s="16">
        <v>0.68</v>
      </c>
      <c r="J55" s="20"/>
      <c r="K55" s="20"/>
      <c r="L55" s="20"/>
      <c r="M55" s="20"/>
    </row>
    <row r="56" spans="2:13" x14ac:dyDescent="0.25">
      <c r="B56" s="12" t="s">
        <v>43</v>
      </c>
      <c r="C56" s="50">
        <v>450</v>
      </c>
      <c r="D56" s="13">
        <v>37</v>
      </c>
      <c r="E56" s="13">
        <v>0</v>
      </c>
      <c r="F56" s="14">
        <f t="shared" si="2"/>
        <v>450</v>
      </c>
      <c r="G56" s="14">
        <v>3600</v>
      </c>
      <c r="H56" s="13">
        <v>0</v>
      </c>
      <c r="I56" s="13">
        <v>8</v>
      </c>
      <c r="J56" s="13">
        <v>0</v>
      </c>
      <c r="K56" s="13">
        <v>0</v>
      </c>
      <c r="L56" s="13">
        <v>0</v>
      </c>
      <c r="M56" s="13">
        <v>0</v>
      </c>
    </row>
    <row r="57" spans="2:13" x14ac:dyDescent="0.25">
      <c r="B57" s="15" t="s">
        <v>46</v>
      </c>
      <c r="C57" s="53">
        <v>4812</v>
      </c>
      <c r="D57" s="16">
        <v>415.2</v>
      </c>
      <c r="E57" s="16">
        <v>0</v>
      </c>
      <c r="F57" s="14">
        <f t="shared" si="2"/>
        <v>4812</v>
      </c>
      <c r="G57" s="17">
        <v>4149.2</v>
      </c>
      <c r="H57" s="16">
        <v>0</v>
      </c>
      <c r="I57" s="16">
        <v>0.86199999999999999</v>
      </c>
      <c r="J57" s="16">
        <v>0</v>
      </c>
      <c r="K57" s="16">
        <v>0</v>
      </c>
      <c r="L57" s="16">
        <v>0</v>
      </c>
      <c r="M57" s="16">
        <v>0</v>
      </c>
    </row>
    <row r="58" spans="2:13" x14ac:dyDescent="0.25">
      <c r="B58" s="12" t="s">
        <v>133</v>
      </c>
      <c r="C58" s="51">
        <v>4755</v>
      </c>
      <c r="D58" s="13">
        <v>84</v>
      </c>
      <c r="E58" s="13">
        <v>0</v>
      </c>
      <c r="F58" s="14">
        <f t="shared" si="2"/>
        <v>4755</v>
      </c>
      <c r="G58" s="14">
        <v>34059.800000000003</v>
      </c>
      <c r="H58" s="13">
        <v>0</v>
      </c>
      <c r="I58" s="13">
        <v>7.1630000000000003</v>
      </c>
      <c r="J58" s="13">
        <v>0</v>
      </c>
      <c r="K58" s="13">
        <v>0</v>
      </c>
      <c r="L58" s="13">
        <v>0</v>
      </c>
      <c r="M58" s="13">
        <v>0</v>
      </c>
    </row>
    <row r="59" spans="2:13" x14ac:dyDescent="0.25">
      <c r="B59" s="15" t="s">
        <v>135</v>
      </c>
      <c r="C59" s="54">
        <v>16</v>
      </c>
      <c r="D59" s="20"/>
      <c r="E59" s="20"/>
      <c r="F59" s="14">
        <f t="shared" si="2"/>
        <v>16</v>
      </c>
      <c r="G59" s="16">
        <v>3.36</v>
      </c>
      <c r="H59" s="20"/>
      <c r="I59" s="16">
        <v>0.21</v>
      </c>
      <c r="J59" s="20"/>
      <c r="K59" s="20"/>
      <c r="L59" s="20"/>
      <c r="M59" s="20"/>
    </row>
    <row r="60" spans="2:13" x14ac:dyDescent="0.25">
      <c r="B60" s="12" t="s">
        <v>50</v>
      </c>
      <c r="C60" s="50">
        <v>99</v>
      </c>
      <c r="D60" s="19"/>
      <c r="E60" s="19"/>
      <c r="F60" s="14">
        <f t="shared" si="2"/>
        <v>99</v>
      </c>
      <c r="G60" s="14">
        <v>1386</v>
      </c>
      <c r="H60" s="19"/>
      <c r="I60" s="13">
        <v>14</v>
      </c>
      <c r="J60" s="19"/>
      <c r="K60" s="19"/>
      <c r="L60" s="19"/>
      <c r="M60" s="19"/>
    </row>
    <row r="61" spans="2:13" x14ac:dyDescent="0.25">
      <c r="B61" s="15" t="s">
        <v>51</v>
      </c>
      <c r="C61" s="53">
        <v>12830</v>
      </c>
      <c r="D61" s="16">
        <v>420</v>
      </c>
      <c r="E61" s="16">
        <v>0</v>
      </c>
      <c r="F61" s="14">
        <f t="shared" si="2"/>
        <v>12830</v>
      </c>
      <c r="G61" s="17">
        <v>16885.52</v>
      </c>
      <c r="H61" s="16">
        <v>0</v>
      </c>
      <c r="I61" s="16">
        <v>1.3160000000000001</v>
      </c>
      <c r="J61" s="16">
        <v>0</v>
      </c>
      <c r="K61" s="16">
        <v>0</v>
      </c>
      <c r="L61" s="16">
        <v>0</v>
      </c>
      <c r="M61" s="16">
        <v>0</v>
      </c>
    </row>
    <row r="62" spans="2:13" x14ac:dyDescent="0.25">
      <c r="B62" s="12" t="s">
        <v>60</v>
      </c>
      <c r="C62" s="51">
        <v>24060</v>
      </c>
      <c r="D62" s="19"/>
      <c r="E62" s="19"/>
      <c r="F62" s="14">
        <f t="shared" si="2"/>
        <v>24060</v>
      </c>
      <c r="G62" s="14">
        <v>64650</v>
      </c>
      <c r="H62" s="19"/>
      <c r="I62" s="13">
        <v>2.6869999999999998</v>
      </c>
      <c r="J62" s="19"/>
      <c r="K62" s="19"/>
      <c r="L62" s="19"/>
      <c r="M62" s="19"/>
    </row>
    <row r="63" spans="2:13" x14ac:dyDescent="0.25">
      <c r="B63" s="21" t="s">
        <v>69</v>
      </c>
      <c r="C63" s="22">
        <v>54319</v>
      </c>
      <c r="D63" s="22">
        <v>1103.2</v>
      </c>
      <c r="E63" s="23">
        <v>0</v>
      </c>
      <c r="F63" s="22">
        <f>SUM(F52:F62)</f>
        <v>54319</v>
      </c>
      <c r="G63" s="22">
        <v>161458.38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</row>
    <row r="64" spans="2:13" x14ac:dyDescent="0.2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2:12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2:12" ht="15" customHeight="1" x14ac:dyDescent="0.25">
      <c r="B66" s="213" t="s">
        <v>78</v>
      </c>
      <c r="C66" s="213"/>
      <c r="D66" s="213"/>
      <c r="E66" s="213"/>
      <c r="F66" s="213"/>
      <c r="G66" s="213"/>
      <c r="H66" s="213"/>
      <c r="I66" s="213"/>
      <c r="J66" s="213"/>
      <c r="K66" s="35"/>
      <c r="L66" s="35"/>
    </row>
    <row r="67" spans="2:12" x14ac:dyDescent="0.25">
      <c r="B67" s="213" t="s">
        <v>136</v>
      </c>
      <c r="C67" s="213"/>
      <c r="D67" s="213"/>
      <c r="E67" s="213"/>
      <c r="F67" s="213"/>
      <c r="G67" s="213"/>
      <c r="H67" s="213"/>
      <c r="I67" s="213"/>
      <c r="J67" s="213"/>
      <c r="K67" s="35"/>
      <c r="L67" s="35"/>
    </row>
  </sheetData>
  <mergeCells count="10">
    <mergeCell ref="B2:L2"/>
    <mergeCell ref="B3:L3"/>
    <mergeCell ref="B4:L4"/>
    <mergeCell ref="B6:C6"/>
    <mergeCell ref="B11:L11"/>
    <mergeCell ref="B66:E66"/>
    <mergeCell ref="F66:J66"/>
    <mergeCell ref="B67:E67"/>
    <mergeCell ref="F67:J67"/>
    <mergeCell ref="B49:L49"/>
  </mergeCells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L9" sqref="L9"/>
    </sheetView>
  </sheetViews>
  <sheetFormatPr baseColWidth="10" defaultRowHeight="15" x14ac:dyDescent="0.25"/>
  <cols>
    <col min="1" max="1" width="4.7109375" customWidth="1"/>
    <col min="2" max="2" width="15.7109375" customWidth="1"/>
    <col min="9" max="9" width="53.85546875" customWidth="1"/>
  </cols>
  <sheetData>
    <row r="2" spans="2:9" ht="15.75" thickBot="1" x14ac:dyDescent="0.3">
      <c r="B2" s="103"/>
      <c r="C2" s="103"/>
      <c r="D2" s="103"/>
      <c r="E2" s="103"/>
      <c r="F2" s="103"/>
      <c r="G2" s="103"/>
      <c r="H2" s="103"/>
      <c r="I2" s="103"/>
    </row>
    <row r="3" spans="2:9" ht="15.75" x14ac:dyDescent="0.25">
      <c r="B3" s="228" t="s">
        <v>0</v>
      </c>
      <c r="C3" s="229"/>
      <c r="D3" s="229"/>
      <c r="E3" s="229"/>
      <c r="F3" s="229"/>
      <c r="G3" s="229"/>
      <c r="H3" s="229"/>
      <c r="I3" s="230"/>
    </row>
    <row r="4" spans="2:9" x14ac:dyDescent="0.25">
      <c r="B4" s="231" t="s">
        <v>1</v>
      </c>
      <c r="C4" s="225"/>
      <c r="D4" s="225"/>
      <c r="E4" s="225"/>
      <c r="F4" s="225"/>
      <c r="G4" s="225"/>
      <c r="H4" s="225"/>
      <c r="I4" s="232"/>
    </row>
    <row r="5" spans="2:9" x14ac:dyDescent="0.25">
      <c r="B5" s="233" t="s">
        <v>187</v>
      </c>
      <c r="C5" s="234"/>
      <c r="D5" s="234"/>
      <c r="E5" s="234"/>
      <c r="F5" s="234"/>
      <c r="G5" s="234"/>
      <c r="H5" s="234"/>
      <c r="I5" s="235"/>
    </row>
    <row r="6" spans="2:9" x14ac:dyDescent="0.25">
      <c r="B6" s="122"/>
      <c r="C6" s="36"/>
      <c r="D6" s="36"/>
      <c r="E6" s="36"/>
      <c r="F6" s="36"/>
      <c r="G6" s="36"/>
      <c r="H6" s="36"/>
      <c r="I6" s="123"/>
    </row>
    <row r="7" spans="2:9" ht="15.75" x14ac:dyDescent="0.25">
      <c r="B7" s="124" t="s">
        <v>185</v>
      </c>
      <c r="C7" s="36"/>
      <c r="D7" s="36"/>
      <c r="E7" s="36"/>
      <c r="F7" s="36"/>
      <c r="G7" s="36"/>
      <c r="H7" s="36"/>
      <c r="I7" s="125" t="s">
        <v>186</v>
      </c>
    </row>
    <row r="8" spans="2:9" ht="15.75" thickBot="1" x14ac:dyDescent="0.3">
      <c r="B8" s="122"/>
      <c r="C8" s="36"/>
      <c r="D8" s="36"/>
      <c r="E8" s="36"/>
      <c r="F8" s="36"/>
      <c r="G8" s="36"/>
      <c r="H8" s="36"/>
      <c r="I8" s="123"/>
    </row>
    <row r="9" spans="2:9" ht="45" x14ac:dyDescent="0.25">
      <c r="B9" s="107" t="s">
        <v>144</v>
      </c>
      <c r="C9" s="108" t="s">
        <v>160</v>
      </c>
      <c r="D9" s="108" t="s">
        <v>8</v>
      </c>
      <c r="E9" s="108" t="s">
        <v>9</v>
      </c>
      <c r="F9" s="108" t="s">
        <v>145</v>
      </c>
      <c r="G9" s="108" t="s">
        <v>12</v>
      </c>
      <c r="H9" s="108" t="s">
        <v>161</v>
      </c>
      <c r="I9" s="109" t="s">
        <v>149</v>
      </c>
    </row>
    <row r="10" spans="2:9" x14ac:dyDescent="0.25">
      <c r="B10" s="110" t="s">
        <v>162</v>
      </c>
      <c r="C10" s="111">
        <v>465670</v>
      </c>
      <c r="D10" s="112">
        <v>393406</v>
      </c>
      <c r="E10" s="112">
        <v>72264</v>
      </c>
      <c r="F10" s="113">
        <v>0</v>
      </c>
      <c r="G10" s="113">
        <v>844534</v>
      </c>
      <c r="H10" s="114">
        <v>4545443</v>
      </c>
      <c r="I10" s="115" t="s">
        <v>163</v>
      </c>
    </row>
    <row r="11" spans="2:9" ht="45" x14ac:dyDescent="0.25">
      <c r="B11" s="90" t="s">
        <v>184</v>
      </c>
      <c r="C11" s="120">
        <v>312668</v>
      </c>
      <c r="D11" s="121">
        <v>305868</v>
      </c>
      <c r="E11" s="120">
        <v>6800</v>
      </c>
      <c r="F11" s="120">
        <v>0</v>
      </c>
      <c r="G11" s="121">
        <v>10825364</v>
      </c>
      <c r="H11" s="121">
        <v>6189433</v>
      </c>
      <c r="I11" s="116" t="s">
        <v>192</v>
      </c>
    </row>
    <row r="12" spans="2:9" x14ac:dyDescent="0.25">
      <c r="B12" s="110" t="s">
        <v>151</v>
      </c>
      <c r="C12" s="112">
        <v>77252</v>
      </c>
      <c r="D12" s="112">
        <v>74379</v>
      </c>
      <c r="E12" s="112">
        <v>2872</v>
      </c>
      <c r="F12" s="112">
        <v>0</v>
      </c>
      <c r="G12" s="112">
        <v>409498</v>
      </c>
      <c r="H12" s="114">
        <v>798175</v>
      </c>
      <c r="I12" s="115" t="s">
        <v>193</v>
      </c>
    </row>
    <row r="13" spans="2:9" ht="15.75" thickBot="1" x14ac:dyDescent="0.3">
      <c r="B13" s="117" t="s">
        <v>69</v>
      </c>
      <c r="C13" s="118">
        <f t="shared" ref="C13:H13" si="0">SUM(C10:C12)</f>
        <v>855590</v>
      </c>
      <c r="D13" s="118">
        <f t="shared" si="0"/>
        <v>773653</v>
      </c>
      <c r="E13" s="118">
        <f t="shared" si="0"/>
        <v>81936</v>
      </c>
      <c r="F13" s="118">
        <f t="shared" si="0"/>
        <v>0</v>
      </c>
      <c r="G13" s="118">
        <f t="shared" si="0"/>
        <v>12079396</v>
      </c>
      <c r="H13" s="118">
        <f t="shared" si="0"/>
        <v>11533051</v>
      </c>
      <c r="I13" s="119"/>
    </row>
  </sheetData>
  <mergeCells count="3">
    <mergeCell ref="B3:I3"/>
    <mergeCell ref="B4:I4"/>
    <mergeCell ref="B5:I5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1"/>
  <sheetViews>
    <sheetView topLeftCell="A3" workbookViewId="0">
      <selection activeCell="N10" sqref="N10"/>
    </sheetView>
  </sheetViews>
  <sheetFormatPr baseColWidth="10" defaultRowHeight="15" x14ac:dyDescent="0.25"/>
  <sheetData>
    <row r="1" spans="2:13" hidden="1" x14ac:dyDescent="0.25"/>
    <row r="2" spans="2:13" hidden="1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2:13" ht="15.75" x14ac:dyDescent="0.25">
      <c r="B3" s="214" t="s">
        <v>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2:13" x14ac:dyDescent="0.25">
      <c r="B4" s="225" t="s">
        <v>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2:13" x14ac:dyDescent="0.25">
      <c r="B5" s="226" t="s">
        <v>164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</row>
    <row r="6" spans="2:13" ht="26.25" x14ac:dyDescent="0.25">
      <c r="B6" s="215" t="s">
        <v>2</v>
      </c>
      <c r="C6" s="215"/>
      <c r="D6" s="1" t="s">
        <v>3</v>
      </c>
      <c r="E6" s="126">
        <v>2014</v>
      </c>
      <c r="F6" s="2"/>
      <c r="G6" s="3"/>
      <c r="H6" s="3"/>
      <c r="I6" s="3"/>
      <c r="J6" s="127" t="s">
        <v>4</v>
      </c>
      <c r="K6" s="128" t="s">
        <v>165</v>
      </c>
      <c r="L6" s="127"/>
      <c r="M6" s="128"/>
    </row>
    <row r="7" spans="2:13" x14ac:dyDescent="0.25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2:13" ht="15.75" thickBot="1" x14ac:dyDescent="0.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2:13" ht="45" x14ac:dyDescent="0.25">
      <c r="B9" s="130" t="s">
        <v>20</v>
      </c>
      <c r="C9" s="131" t="s">
        <v>219</v>
      </c>
      <c r="D9" s="131" t="s">
        <v>220</v>
      </c>
      <c r="E9" s="131" t="s">
        <v>86</v>
      </c>
      <c r="F9" s="132" t="s">
        <v>10</v>
      </c>
      <c r="G9" s="131" t="s">
        <v>222</v>
      </c>
      <c r="H9" s="131" t="s">
        <v>221</v>
      </c>
      <c r="I9" s="131" t="s">
        <v>223</v>
      </c>
      <c r="J9" s="131" t="s">
        <v>224</v>
      </c>
      <c r="K9" s="131" t="s">
        <v>92</v>
      </c>
      <c r="L9" s="133" t="s">
        <v>93</v>
      </c>
      <c r="M9" s="47"/>
    </row>
    <row r="10" spans="2:13" ht="15.75" thickBot="1" x14ac:dyDescent="0.3">
      <c r="B10" s="134"/>
      <c r="C10" s="135">
        <f t="shared" ref="C10:L10" si="0">C63+C81</f>
        <v>465669.89</v>
      </c>
      <c r="D10" s="135">
        <f t="shared" si="0"/>
        <v>393405.89</v>
      </c>
      <c r="E10" s="135">
        <f t="shared" si="0"/>
        <v>72264</v>
      </c>
      <c r="F10" s="135">
        <f t="shared" si="0"/>
        <v>0</v>
      </c>
      <c r="G10" s="135">
        <f t="shared" si="0"/>
        <v>1030297.34</v>
      </c>
      <c r="H10" s="135">
        <f t="shared" si="0"/>
        <v>844534.44</v>
      </c>
      <c r="I10" s="135">
        <f t="shared" si="0"/>
        <v>0</v>
      </c>
      <c r="J10" s="135">
        <f t="shared" si="0"/>
        <v>0</v>
      </c>
      <c r="K10" s="135">
        <f t="shared" si="0"/>
        <v>0</v>
      </c>
      <c r="L10" s="136">
        <f t="shared" si="0"/>
        <v>4545442.96</v>
      </c>
      <c r="M10" s="47"/>
    </row>
    <row r="11" spans="2:13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2:13" x14ac:dyDescent="0.25"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</row>
    <row r="13" spans="2:13" ht="15.75" thickBot="1" x14ac:dyDescent="0.3">
      <c r="B13" s="236" t="s">
        <v>167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</row>
    <row r="14" spans="2:13" ht="45.75" thickBot="1" x14ac:dyDescent="0.3">
      <c r="B14" s="137" t="s">
        <v>20</v>
      </c>
      <c r="C14" s="131" t="s">
        <v>219</v>
      </c>
      <c r="D14" s="131" t="s">
        <v>220</v>
      </c>
      <c r="E14" s="137" t="s">
        <v>86</v>
      </c>
      <c r="F14" s="138" t="s">
        <v>10</v>
      </c>
      <c r="G14" s="131" t="s">
        <v>222</v>
      </c>
      <c r="H14" s="131" t="s">
        <v>221</v>
      </c>
      <c r="I14" s="131" t="s">
        <v>223</v>
      </c>
      <c r="J14" s="131" t="s">
        <v>224</v>
      </c>
      <c r="K14" s="137" t="s">
        <v>92</v>
      </c>
      <c r="L14" s="137" t="s">
        <v>93</v>
      </c>
      <c r="M14" s="103"/>
    </row>
    <row r="15" spans="2:13" x14ac:dyDescent="0.25">
      <c r="B15" s="49" t="s">
        <v>21</v>
      </c>
      <c r="C15" s="50">
        <v>20</v>
      </c>
      <c r="D15" s="50">
        <v>20</v>
      </c>
      <c r="E15" s="50">
        <v>0</v>
      </c>
      <c r="F15" s="50">
        <f>C15-D15-E15</f>
        <v>0</v>
      </c>
      <c r="G15" s="50">
        <v>114</v>
      </c>
      <c r="H15" s="50">
        <v>118.4</v>
      </c>
      <c r="I15" s="50">
        <v>6</v>
      </c>
      <c r="J15" s="50">
        <v>5.92</v>
      </c>
      <c r="K15" s="51">
        <v>5574.01</v>
      </c>
      <c r="L15" s="50">
        <v>659.96</v>
      </c>
      <c r="M15" s="103"/>
    </row>
    <row r="16" spans="2:13" x14ac:dyDescent="0.25">
      <c r="B16" s="52" t="s">
        <v>22</v>
      </c>
      <c r="C16" s="54">
        <v>30</v>
      </c>
      <c r="D16" s="54">
        <v>27</v>
      </c>
      <c r="E16" s="54">
        <v>3</v>
      </c>
      <c r="F16" s="139">
        <f t="shared" ref="F16:F62" si="1">C16-D16-E16</f>
        <v>0</v>
      </c>
      <c r="G16" s="54">
        <v>194</v>
      </c>
      <c r="H16" s="54">
        <v>196.2</v>
      </c>
      <c r="I16" s="54">
        <v>7.0549999999999997</v>
      </c>
      <c r="J16" s="54">
        <v>7.2670000000000003</v>
      </c>
      <c r="K16" s="53">
        <v>14121.25</v>
      </c>
      <c r="L16" s="53">
        <v>2770.59</v>
      </c>
      <c r="M16" s="103"/>
    </row>
    <row r="17" spans="2:13" x14ac:dyDescent="0.25">
      <c r="B17" s="49" t="s">
        <v>23</v>
      </c>
      <c r="C17" s="50">
        <v>4.5</v>
      </c>
      <c r="D17" s="50">
        <v>2.5</v>
      </c>
      <c r="E17" s="50">
        <v>2</v>
      </c>
      <c r="F17" s="140">
        <f t="shared" si="1"/>
        <v>0</v>
      </c>
      <c r="G17" s="50">
        <v>0</v>
      </c>
      <c r="H17" s="50">
        <v>3</v>
      </c>
      <c r="I17" s="50">
        <v>0</v>
      </c>
      <c r="J17" s="50">
        <v>1.2</v>
      </c>
      <c r="K17" s="51">
        <v>22000</v>
      </c>
      <c r="L17" s="50">
        <v>66</v>
      </c>
      <c r="M17" s="103"/>
    </row>
    <row r="18" spans="2:13" x14ac:dyDescent="0.25">
      <c r="B18" s="52" t="s">
        <v>24</v>
      </c>
      <c r="C18" s="54">
        <v>10</v>
      </c>
      <c r="D18" s="54">
        <v>5</v>
      </c>
      <c r="E18" s="54">
        <v>5</v>
      </c>
      <c r="F18" s="139">
        <f t="shared" si="1"/>
        <v>0</v>
      </c>
      <c r="G18" s="54">
        <v>360</v>
      </c>
      <c r="H18" s="54">
        <v>110</v>
      </c>
      <c r="I18" s="54">
        <v>30</v>
      </c>
      <c r="J18" s="54">
        <v>22</v>
      </c>
      <c r="K18" s="53">
        <v>6000</v>
      </c>
      <c r="L18" s="54">
        <v>660</v>
      </c>
      <c r="M18" s="103"/>
    </row>
    <row r="19" spans="2:13" ht="33.75" x14ac:dyDescent="0.25">
      <c r="B19" s="49" t="s">
        <v>25</v>
      </c>
      <c r="C19" s="50">
        <v>261.5</v>
      </c>
      <c r="D19" s="50">
        <v>261.5</v>
      </c>
      <c r="E19" s="50">
        <v>0</v>
      </c>
      <c r="F19" s="140">
        <f t="shared" si="1"/>
        <v>0</v>
      </c>
      <c r="G19" s="51">
        <v>13507</v>
      </c>
      <c r="H19" s="51">
        <v>5655.25</v>
      </c>
      <c r="I19" s="50">
        <v>14.81</v>
      </c>
      <c r="J19" s="50">
        <v>21.626000000000001</v>
      </c>
      <c r="K19" s="50">
        <v>490.58</v>
      </c>
      <c r="L19" s="51">
        <v>2774.35</v>
      </c>
      <c r="M19" s="103"/>
    </row>
    <row r="20" spans="2:13" x14ac:dyDescent="0.25">
      <c r="B20" s="52" t="s">
        <v>168</v>
      </c>
      <c r="C20" s="54">
        <v>1.5</v>
      </c>
      <c r="D20" s="54">
        <v>1.5</v>
      </c>
      <c r="E20" s="54">
        <v>0</v>
      </c>
      <c r="F20" s="139">
        <f t="shared" si="1"/>
        <v>0</v>
      </c>
      <c r="G20" s="54">
        <v>0</v>
      </c>
      <c r="H20" s="54">
        <v>107.85</v>
      </c>
      <c r="I20" s="54">
        <v>0</v>
      </c>
      <c r="J20" s="54">
        <v>71.900000000000006</v>
      </c>
      <c r="K20" s="53">
        <v>14000</v>
      </c>
      <c r="L20" s="53">
        <v>1509.9</v>
      </c>
      <c r="M20" s="103"/>
    </row>
    <row r="21" spans="2:13" x14ac:dyDescent="0.25">
      <c r="B21" s="49" t="s">
        <v>26</v>
      </c>
      <c r="C21" s="50">
        <v>17</v>
      </c>
      <c r="D21" s="50">
        <v>15</v>
      </c>
      <c r="E21" s="50">
        <v>2</v>
      </c>
      <c r="F21" s="140">
        <f t="shared" si="1"/>
        <v>0</v>
      </c>
      <c r="G21" s="50">
        <v>121.5</v>
      </c>
      <c r="H21" s="50">
        <v>130.1</v>
      </c>
      <c r="I21" s="50">
        <v>9</v>
      </c>
      <c r="J21" s="50">
        <v>8.673</v>
      </c>
      <c r="K21" s="51">
        <v>5203.8999999999996</v>
      </c>
      <c r="L21" s="50">
        <v>677.03</v>
      </c>
      <c r="M21" s="103"/>
    </row>
    <row r="22" spans="2:13" x14ac:dyDescent="0.25">
      <c r="B22" s="52" t="s">
        <v>27</v>
      </c>
      <c r="C22" s="54">
        <v>15.5</v>
      </c>
      <c r="D22" s="54">
        <v>7.5</v>
      </c>
      <c r="E22" s="54">
        <v>8</v>
      </c>
      <c r="F22" s="139">
        <f t="shared" si="1"/>
        <v>0</v>
      </c>
      <c r="G22" s="54">
        <v>300</v>
      </c>
      <c r="H22" s="54">
        <v>187.15</v>
      </c>
      <c r="I22" s="54">
        <v>25</v>
      </c>
      <c r="J22" s="54">
        <v>24.952999999999999</v>
      </c>
      <c r="K22" s="53">
        <v>4718.41</v>
      </c>
      <c r="L22" s="54">
        <v>883.05</v>
      </c>
      <c r="M22" s="103"/>
    </row>
    <row r="23" spans="2:13" x14ac:dyDescent="0.25">
      <c r="B23" s="49" t="s">
        <v>28</v>
      </c>
      <c r="C23" s="50">
        <v>98</v>
      </c>
      <c r="D23" s="50">
        <v>98</v>
      </c>
      <c r="E23" s="50">
        <v>0</v>
      </c>
      <c r="F23" s="140">
        <f t="shared" si="1"/>
        <v>0</v>
      </c>
      <c r="G23" s="50">
        <v>234</v>
      </c>
      <c r="H23" s="50">
        <v>219.6</v>
      </c>
      <c r="I23" s="50">
        <v>3.25</v>
      </c>
      <c r="J23" s="50">
        <v>2.2410000000000001</v>
      </c>
      <c r="K23" s="51">
        <v>11556.01</v>
      </c>
      <c r="L23" s="51">
        <v>2537.6999999999998</v>
      </c>
      <c r="M23" s="103"/>
    </row>
    <row r="24" spans="2:13" x14ac:dyDescent="0.25">
      <c r="B24" s="52" t="s">
        <v>29</v>
      </c>
      <c r="C24" s="54">
        <v>266.75</v>
      </c>
      <c r="D24" s="54">
        <v>259.75</v>
      </c>
      <c r="E24" s="54">
        <v>7</v>
      </c>
      <c r="F24" s="139">
        <f t="shared" si="1"/>
        <v>0</v>
      </c>
      <c r="G24" s="53">
        <v>9913.5</v>
      </c>
      <c r="H24" s="53">
        <v>5860.13</v>
      </c>
      <c r="I24" s="54">
        <v>23.463999999999999</v>
      </c>
      <c r="J24" s="54">
        <v>22.561</v>
      </c>
      <c r="K24" s="53">
        <v>5915.31</v>
      </c>
      <c r="L24" s="53">
        <v>34664.49</v>
      </c>
      <c r="M24" s="103"/>
    </row>
    <row r="25" spans="2:13" x14ac:dyDescent="0.25">
      <c r="B25" s="49" t="s">
        <v>30</v>
      </c>
      <c r="C25" s="50">
        <v>55</v>
      </c>
      <c r="D25" s="50">
        <v>55</v>
      </c>
      <c r="E25" s="50">
        <v>0</v>
      </c>
      <c r="F25" s="140">
        <f t="shared" si="1"/>
        <v>0</v>
      </c>
      <c r="G25" s="50">
        <v>480</v>
      </c>
      <c r="H25" s="50">
        <v>898</v>
      </c>
      <c r="I25" s="50">
        <v>15</v>
      </c>
      <c r="J25" s="50">
        <v>16.327000000000002</v>
      </c>
      <c r="K25" s="51">
        <v>4550.22</v>
      </c>
      <c r="L25" s="51">
        <v>4086.1</v>
      </c>
      <c r="M25" s="103"/>
    </row>
    <row r="26" spans="2:13" x14ac:dyDescent="0.25">
      <c r="B26" s="52" t="s">
        <v>32</v>
      </c>
      <c r="C26" s="53">
        <v>1982</v>
      </c>
      <c r="D26" s="53">
        <v>1776</v>
      </c>
      <c r="E26" s="54">
        <v>206</v>
      </c>
      <c r="F26" s="139">
        <f t="shared" si="1"/>
        <v>0</v>
      </c>
      <c r="G26" s="53">
        <v>57682</v>
      </c>
      <c r="H26" s="53">
        <v>57293.8</v>
      </c>
      <c r="I26" s="54">
        <v>38.648000000000003</v>
      </c>
      <c r="J26" s="54">
        <v>32.26</v>
      </c>
      <c r="K26" s="53">
        <v>2450.85</v>
      </c>
      <c r="L26" s="53">
        <v>140418.65</v>
      </c>
      <c r="M26" s="103"/>
    </row>
    <row r="27" spans="2:13" x14ac:dyDescent="0.25">
      <c r="B27" s="49" t="s">
        <v>33</v>
      </c>
      <c r="C27" s="50">
        <v>80</v>
      </c>
      <c r="D27" s="50">
        <v>80</v>
      </c>
      <c r="E27" s="50">
        <v>0</v>
      </c>
      <c r="F27" s="140">
        <f t="shared" si="1"/>
        <v>0</v>
      </c>
      <c r="G27" s="51">
        <v>1248</v>
      </c>
      <c r="H27" s="51">
        <v>1280</v>
      </c>
      <c r="I27" s="50">
        <v>16</v>
      </c>
      <c r="J27" s="50">
        <v>16</v>
      </c>
      <c r="K27" s="51">
        <v>2543.75</v>
      </c>
      <c r="L27" s="51">
        <v>3256</v>
      </c>
      <c r="M27" s="103"/>
    </row>
    <row r="28" spans="2:13" x14ac:dyDescent="0.25">
      <c r="B28" s="52" t="s">
        <v>34</v>
      </c>
      <c r="C28" s="54">
        <v>2</v>
      </c>
      <c r="D28" s="54">
        <v>2</v>
      </c>
      <c r="E28" s="54">
        <v>0</v>
      </c>
      <c r="F28" s="139">
        <f t="shared" si="1"/>
        <v>0</v>
      </c>
      <c r="G28" s="54">
        <v>0</v>
      </c>
      <c r="H28" s="54">
        <v>113.6</v>
      </c>
      <c r="I28" s="54">
        <v>0</v>
      </c>
      <c r="J28" s="54">
        <v>56.8</v>
      </c>
      <c r="K28" s="53">
        <v>44417.25</v>
      </c>
      <c r="L28" s="53">
        <v>5045.8</v>
      </c>
      <c r="M28" s="103"/>
    </row>
    <row r="29" spans="2:13" x14ac:dyDescent="0.25">
      <c r="B29" s="49" t="s">
        <v>35</v>
      </c>
      <c r="C29" s="51">
        <v>13410</v>
      </c>
      <c r="D29" s="51">
        <v>13077</v>
      </c>
      <c r="E29" s="50">
        <v>333</v>
      </c>
      <c r="F29" s="140">
        <f t="shared" si="1"/>
        <v>0</v>
      </c>
      <c r="G29" s="51">
        <v>26069.15</v>
      </c>
      <c r="H29" s="51">
        <v>23834.799999999999</v>
      </c>
      <c r="I29" s="50">
        <v>2.0230000000000001</v>
      </c>
      <c r="J29" s="50">
        <v>1.823</v>
      </c>
      <c r="K29" s="51">
        <v>50073.18</v>
      </c>
      <c r="L29" s="51">
        <v>1193484.25</v>
      </c>
      <c r="M29" s="103"/>
    </row>
    <row r="30" spans="2:13" x14ac:dyDescent="0.25">
      <c r="B30" s="52" t="s">
        <v>36</v>
      </c>
      <c r="C30" s="53">
        <v>1196.25</v>
      </c>
      <c r="D30" s="53">
        <v>1194.25</v>
      </c>
      <c r="E30" s="54">
        <v>2</v>
      </c>
      <c r="F30" s="139">
        <f t="shared" si="1"/>
        <v>0</v>
      </c>
      <c r="G30" s="53">
        <v>35613</v>
      </c>
      <c r="H30" s="53">
        <v>39682.230000000003</v>
      </c>
      <c r="I30" s="54">
        <v>33.360999999999997</v>
      </c>
      <c r="J30" s="54">
        <v>33.228000000000002</v>
      </c>
      <c r="K30" s="53">
        <v>6491.48</v>
      </c>
      <c r="L30" s="53">
        <v>257596.44</v>
      </c>
      <c r="M30" s="103"/>
    </row>
    <row r="31" spans="2:13" ht="22.5" x14ac:dyDescent="0.25">
      <c r="B31" s="49" t="s">
        <v>37</v>
      </c>
      <c r="C31" s="50">
        <v>36.25</v>
      </c>
      <c r="D31" s="50">
        <v>36.25</v>
      </c>
      <c r="E31" s="50">
        <v>0</v>
      </c>
      <c r="F31" s="140">
        <f t="shared" si="1"/>
        <v>0</v>
      </c>
      <c r="G31" s="50">
        <v>420</v>
      </c>
      <c r="H31" s="51">
        <v>2362.85</v>
      </c>
      <c r="I31" s="50">
        <v>60</v>
      </c>
      <c r="J31" s="50">
        <v>65.182000000000002</v>
      </c>
      <c r="K31" s="51">
        <v>17155.330000000002</v>
      </c>
      <c r="L31" s="51">
        <v>40535.480000000003</v>
      </c>
      <c r="M31" s="103"/>
    </row>
    <row r="32" spans="2:13" x14ac:dyDescent="0.25">
      <c r="B32" s="52" t="s">
        <v>169</v>
      </c>
      <c r="C32" s="54">
        <v>20</v>
      </c>
      <c r="D32" s="54">
        <v>4</v>
      </c>
      <c r="E32" s="54">
        <v>16</v>
      </c>
      <c r="F32" s="139">
        <f t="shared" si="1"/>
        <v>0</v>
      </c>
      <c r="G32" s="54">
        <v>0</v>
      </c>
      <c r="H32" s="54">
        <v>1</v>
      </c>
      <c r="I32" s="54">
        <v>0</v>
      </c>
      <c r="J32" s="54">
        <v>0.25</v>
      </c>
      <c r="K32" s="53">
        <v>24000</v>
      </c>
      <c r="L32" s="54">
        <v>24</v>
      </c>
      <c r="M32" s="103"/>
    </row>
    <row r="33" spans="2:13" x14ac:dyDescent="0.25">
      <c r="B33" s="49" t="s">
        <v>38</v>
      </c>
      <c r="C33" s="50">
        <v>8</v>
      </c>
      <c r="D33" s="50">
        <v>5</v>
      </c>
      <c r="E33" s="50">
        <v>3</v>
      </c>
      <c r="F33" s="140">
        <f t="shared" si="1"/>
        <v>0</v>
      </c>
      <c r="G33" s="50">
        <v>76</v>
      </c>
      <c r="H33" s="50">
        <v>34.9</v>
      </c>
      <c r="I33" s="50">
        <v>6.9089999999999998</v>
      </c>
      <c r="J33" s="50">
        <v>6.98</v>
      </c>
      <c r="K33" s="51">
        <v>12180.51</v>
      </c>
      <c r="L33" s="50">
        <v>425.1</v>
      </c>
      <c r="M33" s="103"/>
    </row>
    <row r="34" spans="2:13" x14ac:dyDescent="0.25">
      <c r="B34" s="52" t="s">
        <v>39</v>
      </c>
      <c r="C34" s="54">
        <v>118</v>
      </c>
      <c r="D34" s="54">
        <v>109</v>
      </c>
      <c r="E34" s="54">
        <v>9</v>
      </c>
      <c r="F34" s="139">
        <f t="shared" si="1"/>
        <v>0</v>
      </c>
      <c r="G34" s="54">
        <v>574.5</v>
      </c>
      <c r="H34" s="54">
        <v>620.51</v>
      </c>
      <c r="I34" s="54">
        <v>5.524</v>
      </c>
      <c r="J34" s="54">
        <v>5.6929999999999996</v>
      </c>
      <c r="K34" s="53">
        <v>6225.85</v>
      </c>
      <c r="L34" s="53">
        <v>3863.2</v>
      </c>
      <c r="M34" s="103"/>
    </row>
    <row r="35" spans="2:13" x14ac:dyDescent="0.25">
      <c r="B35" s="49" t="s">
        <v>40</v>
      </c>
      <c r="C35" s="50">
        <v>57.5</v>
      </c>
      <c r="D35" s="50">
        <v>50.5</v>
      </c>
      <c r="E35" s="50">
        <v>7</v>
      </c>
      <c r="F35" s="140">
        <f t="shared" si="1"/>
        <v>0</v>
      </c>
      <c r="G35" s="51">
        <v>2077</v>
      </c>
      <c r="H35" s="51">
        <v>1657.35</v>
      </c>
      <c r="I35" s="50">
        <v>32.709000000000003</v>
      </c>
      <c r="J35" s="50">
        <v>32.819000000000003</v>
      </c>
      <c r="K35" s="51">
        <v>1413.91</v>
      </c>
      <c r="L35" s="51">
        <v>2343.34</v>
      </c>
      <c r="M35" s="103"/>
    </row>
    <row r="36" spans="2:13" x14ac:dyDescent="0.25">
      <c r="B36" s="52" t="s">
        <v>41</v>
      </c>
      <c r="C36" s="54">
        <v>49</v>
      </c>
      <c r="D36" s="54">
        <v>45</v>
      </c>
      <c r="E36" s="54">
        <v>4</v>
      </c>
      <c r="F36" s="139">
        <f t="shared" si="1"/>
        <v>0</v>
      </c>
      <c r="G36" s="53">
        <v>1420</v>
      </c>
      <c r="H36" s="53">
        <v>1548.6</v>
      </c>
      <c r="I36" s="54">
        <v>34.216999999999999</v>
      </c>
      <c r="J36" s="54">
        <v>34.412999999999997</v>
      </c>
      <c r="K36" s="53">
        <v>6085.97</v>
      </c>
      <c r="L36" s="53">
        <v>9424.74</v>
      </c>
      <c r="M36" s="103"/>
    </row>
    <row r="37" spans="2:13" x14ac:dyDescent="0.25">
      <c r="B37" s="49" t="s">
        <v>42</v>
      </c>
      <c r="C37" s="50">
        <v>12.5</v>
      </c>
      <c r="D37" s="50">
        <v>9.5</v>
      </c>
      <c r="E37" s="50">
        <v>3</v>
      </c>
      <c r="F37" s="140">
        <f t="shared" si="1"/>
        <v>0</v>
      </c>
      <c r="G37" s="50">
        <v>118</v>
      </c>
      <c r="H37" s="50">
        <v>69.25</v>
      </c>
      <c r="I37" s="50">
        <v>7.867</v>
      </c>
      <c r="J37" s="50">
        <v>7.2889999999999997</v>
      </c>
      <c r="K37" s="51">
        <v>8420.58</v>
      </c>
      <c r="L37" s="50">
        <v>583.13</v>
      </c>
      <c r="M37" s="103"/>
    </row>
    <row r="38" spans="2:13" x14ac:dyDescent="0.25">
      <c r="B38" s="52" t="s">
        <v>43</v>
      </c>
      <c r="C38" s="53">
        <v>1776</v>
      </c>
      <c r="D38" s="53">
        <v>1776</v>
      </c>
      <c r="E38" s="54">
        <v>0</v>
      </c>
      <c r="F38" s="139">
        <f t="shared" si="1"/>
        <v>0</v>
      </c>
      <c r="G38" s="53">
        <v>60020</v>
      </c>
      <c r="H38" s="53">
        <v>24250.95</v>
      </c>
      <c r="I38" s="54">
        <v>14.912000000000001</v>
      </c>
      <c r="J38" s="54">
        <v>13.654999999999999</v>
      </c>
      <c r="K38" s="53">
        <v>2120.6</v>
      </c>
      <c r="L38" s="53">
        <v>51426.68</v>
      </c>
      <c r="M38" s="103"/>
    </row>
    <row r="39" spans="2:13" x14ac:dyDescent="0.25">
      <c r="B39" s="49" t="s">
        <v>44</v>
      </c>
      <c r="C39" s="50">
        <v>19</v>
      </c>
      <c r="D39" s="50">
        <v>14</v>
      </c>
      <c r="E39" s="50">
        <v>5</v>
      </c>
      <c r="F39" s="140">
        <f t="shared" si="1"/>
        <v>0</v>
      </c>
      <c r="G39" s="50">
        <v>84</v>
      </c>
      <c r="H39" s="50">
        <v>88.1</v>
      </c>
      <c r="I39" s="50">
        <v>6</v>
      </c>
      <c r="J39" s="50">
        <v>6.2930000000000001</v>
      </c>
      <c r="K39" s="51">
        <v>5458.97</v>
      </c>
      <c r="L39" s="50">
        <v>480.94</v>
      </c>
      <c r="M39" s="103"/>
    </row>
    <row r="40" spans="2:13" x14ac:dyDescent="0.25">
      <c r="B40" s="52" t="s">
        <v>45</v>
      </c>
      <c r="C40" s="54">
        <v>7</v>
      </c>
      <c r="D40" s="54">
        <v>4</v>
      </c>
      <c r="E40" s="54">
        <v>3</v>
      </c>
      <c r="F40" s="139">
        <f t="shared" si="1"/>
        <v>0</v>
      </c>
      <c r="G40" s="54">
        <v>100</v>
      </c>
      <c r="H40" s="54">
        <v>32</v>
      </c>
      <c r="I40" s="54">
        <v>10</v>
      </c>
      <c r="J40" s="54">
        <v>8</v>
      </c>
      <c r="K40" s="53">
        <v>8000</v>
      </c>
      <c r="L40" s="54">
        <v>256</v>
      </c>
      <c r="M40" s="103"/>
    </row>
    <row r="41" spans="2:13" x14ac:dyDescent="0.25">
      <c r="B41" s="49" t="s">
        <v>46</v>
      </c>
      <c r="C41" s="51">
        <v>7593</v>
      </c>
      <c r="D41" s="51">
        <v>7553</v>
      </c>
      <c r="E41" s="50">
        <v>40</v>
      </c>
      <c r="F41" s="140">
        <f t="shared" si="1"/>
        <v>0</v>
      </c>
      <c r="G41" s="51">
        <v>16649.88</v>
      </c>
      <c r="H41" s="51">
        <v>16560.46</v>
      </c>
      <c r="I41" s="50">
        <v>2.3069999999999999</v>
      </c>
      <c r="J41" s="50">
        <v>2.1930000000000001</v>
      </c>
      <c r="K41" s="51">
        <v>6322.68</v>
      </c>
      <c r="L41" s="51">
        <v>104706.56</v>
      </c>
      <c r="M41" s="103"/>
    </row>
    <row r="42" spans="2:13" x14ac:dyDescent="0.25">
      <c r="B42" s="52" t="s">
        <v>47</v>
      </c>
      <c r="C42" s="54">
        <v>21</v>
      </c>
      <c r="D42" s="54">
        <v>21</v>
      </c>
      <c r="E42" s="54">
        <v>0</v>
      </c>
      <c r="F42" s="139">
        <f t="shared" si="1"/>
        <v>0</v>
      </c>
      <c r="G42" s="54">
        <v>380</v>
      </c>
      <c r="H42" s="54">
        <v>462</v>
      </c>
      <c r="I42" s="54">
        <v>19</v>
      </c>
      <c r="J42" s="54">
        <v>22</v>
      </c>
      <c r="K42" s="53">
        <v>2636.36</v>
      </c>
      <c r="L42" s="53">
        <v>1218</v>
      </c>
      <c r="M42" s="103"/>
    </row>
    <row r="43" spans="2:13" x14ac:dyDescent="0.25">
      <c r="B43" s="49" t="s">
        <v>48</v>
      </c>
      <c r="C43" s="50">
        <v>259.5</v>
      </c>
      <c r="D43" s="50">
        <v>247.5</v>
      </c>
      <c r="E43" s="50">
        <v>12</v>
      </c>
      <c r="F43" s="140">
        <f t="shared" si="1"/>
        <v>0</v>
      </c>
      <c r="G43" s="51">
        <v>7962.5</v>
      </c>
      <c r="H43" s="51">
        <v>7906.05</v>
      </c>
      <c r="I43" s="50">
        <v>32.472999999999999</v>
      </c>
      <c r="J43" s="50">
        <v>31.943999999999999</v>
      </c>
      <c r="K43" s="51">
        <v>3774.27</v>
      </c>
      <c r="L43" s="51">
        <v>29839.599999999999</v>
      </c>
      <c r="M43" s="103"/>
    </row>
    <row r="44" spans="2:13" x14ac:dyDescent="0.25">
      <c r="B44" s="52" t="s">
        <v>49</v>
      </c>
      <c r="C44" s="54">
        <v>3</v>
      </c>
      <c r="D44" s="54">
        <v>2</v>
      </c>
      <c r="E44" s="54">
        <v>1</v>
      </c>
      <c r="F44" s="139">
        <f t="shared" si="1"/>
        <v>0</v>
      </c>
      <c r="G44" s="54">
        <v>16</v>
      </c>
      <c r="H44" s="54">
        <v>8</v>
      </c>
      <c r="I44" s="54">
        <v>4</v>
      </c>
      <c r="J44" s="54">
        <v>4</v>
      </c>
      <c r="K44" s="53">
        <v>8800</v>
      </c>
      <c r="L44" s="54">
        <v>70.400000000000006</v>
      </c>
      <c r="M44" s="103"/>
    </row>
    <row r="45" spans="2:13" ht="22.5" x14ac:dyDescent="0.25">
      <c r="B45" s="49" t="s">
        <v>50</v>
      </c>
      <c r="C45" s="50">
        <v>181.5</v>
      </c>
      <c r="D45" s="50">
        <v>176.5</v>
      </c>
      <c r="E45" s="50">
        <v>5</v>
      </c>
      <c r="F45" s="140">
        <f t="shared" si="1"/>
        <v>0</v>
      </c>
      <c r="G45" s="51">
        <v>5760</v>
      </c>
      <c r="H45" s="51">
        <v>6433.55</v>
      </c>
      <c r="I45" s="50">
        <v>39.183999999999997</v>
      </c>
      <c r="J45" s="50">
        <v>36.451000000000001</v>
      </c>
      <c r="K45" s="50">
        <v>721.78</v>
      </c>
      <c r="L45" s="51">
        <v>4643.6000000000004</v>
      </c>
      <c r="M45" s="103"/>
    </row>
    <row r="46" spans="2:13" x14ac:dyDescent="0.25">
      <c r="B46" s="52" t="s">
        <v>51</v>
      </c>
      <c r="C46" s="53">
        <v>16757</v>
      </c>
      <c r="D46" s="53">
        <v>16645</v>
      </c>
      <c r="E46" s="54">
        <v>112</v>
      </c>
      <c r="F46" s="139">
        <f t="shared" si="1"/>
        <v>0</v>
      </c>
      <c r="G46" s="53">
        <v>54786.35</v>
      </c>
      <c r="H46" s="53">
        <v>59383.91</v>
      </c>
      <c r="I46" s="54">
        <v>3.4089999999999998</v>
      </c>
      <c r="J46" s="54">
        <v>3.5680000000000001</v>
      </c>
      <c r="K46" s="53">
        <v>3591.66</v>
      </c>
      <c r="L46" s="53">
        <v>213286.97</v>
      </c>
      <c r="M46" s="103"/>
    </row>
    <row r="47" spans="2:13" x14ac:dyDescent="0.25">
      <c r="B47" s="49" t="s">
        <v>52</v>
      </c>
      <c r="C47" s="50">
        <v>3</v>
      </c>
      <c r="D47" s="50">
        <v>2</v>
      </c>
      <c r="E47" s="50">
        <v>1</v>
      </c>
      <c r="F47" s="140">
        <f t="shared" si="1"/>
        <v>0</v>
      </c>
      <c r="G47" s="50">
        <v>12</v>
      </c>
      <c r="H47" s="50">
        <v>7</v>
      </c>
      <c r="I47" s="50">
        <v>3</v>
      </c>
      <c r="J47" s="50">
        <v>3.5</v>
      </c>
      <c r="K47" s="51">
        <v>12000</v>
      </c>
      <c r="L47" s="50">
        <v>84</v>
      </c>
      <c r="M47" s="103"/>
    </row>
    <row r="48" spans="2:13" x14ac:dyDescent="0.25">
      <c r="B48" s="52" t="s">
        <v>76</v>
      </c>
      <c r="C48" s="54">
        <v>13</v>
      </c>
      <c r="D48" s="54">
        <v>13</v>
      </c>
      <c r="E48" s="54">
        <v>0</v>
      </c>
      <c r="F48" s="139">
        <f t="shared" si="1"/>
        <v>0</v>
      </c>
      <c r="G48" s="54">
        <v>125</v>
      </c>
      <c r="H48" s="54">
        <v>325</v>
      </c>
      <c r="I48" s="54">
        <v>25</v>
      </c>
      <c r="J48" s="54">
        <v>25</v>
      </c>
      <c r="K48" s="54">
        <v>360</v>
      </c>
      <c r="L48" s="54">
        <v>117</v>
      </c>
      <c r="M48" s="103"/>
    </row>
    <row r="49" spans="2:13" x14ac:dyDescent="0.25">
      <c r="B49" s="49" t="s">
        <v>55</v>
      </c>
      <c r="C49" s="50">
        <v>82.75</v>
      </c>
      <c r="D49" s="50">
        <v>76.75</v>
      </c>
      <c r="E49" s="50">
        <v>6</v>
      </c>
      <c r="F49" s="140">
        <f t="shared" si="1"/>
        <v>0</v>
      </c>
      <c r="G49" s="51">
        <v>1415</v>
      </c>
      <c r="H49" s="51">
        <v>4784.55</v>
      </c>
      <c r="I49" s="50">
        <v>38.243000000000002</v>
      </c>
      <c r="J49" s="50">
        <v>62.338999999999999</v>
      </c>
      <c r="K49" s="51">
        <v>6998.73</v>
      </c>
      <c r="L49" s="51">
        <v>33485.760000000002</v>
      </c>
      <c r="M49" s="103"/>
    </row>
    <row r="50" spans="2:13" x14ac:dyDescent="0.25">
      <c r="B50" s="52" t="s">
        <v>56</v>
      </c>
      <c r="C50" s="54">
        <v>5</v>
      </c>
      <c r="D50" s="54">
        <v>5</v>
      </c>
      <c r="E50" s="54">
        <v>0</v>
      </c>
      <c r="F50" s="139">
        <f t="shared" si="1"/>
        <v>0</v>
      </c>
      <c r="G50" s="54">
        <v>40</v>
      </c>
      <c r="H50" s="54">
        <v>37</v>
      </c>
      <c r="I50" s="54">
        <v>8</v>
      </c>
      <c r="J50" s="54">
        <v>7.4</v>
      </c>
      <c r="K50" s="53">
        <v>8993.92</v>
      </c>
      <c r="L50" s="54">
        <v>332.78</v>
      </c>
      <c r="M50" s="103"/>
    </row>
    <row r="51" spans="2:13" ht="22.5" x14ac:dyDescent="0.25">
      <c r="B51" s="49" t="s">
        <v>170</v>
      </c>
      <c r="C51" s="50">
        <v>4</v>
      </c>
      <c r="D51" s="50">
        <v>4</v>
      </c>
      <c r="E51" s="50">
        <v>0</v>
      </c>
      <c r="F51" s="140">
        <f t="shared" si="1"/>
        <v>0</v>
      </c>
      <c r="G51" s="50">
        <v>0</v>
      </c>
      <c r="H51" s="50">
        <v>174</v>
      </c>
      <c r="I51" s="50">
        <v>0</v>
      </c>
      <c r="J51" s="50">
        <v>43.5</v>
      </c>
      <c r="K51" s="51">
        <v>2580</v>
      </c>
      <c r="L51" s="50">
        <v>448.92</v>
      </c>
      <c r="M51" s="103"/>
    </row>
    <row r="52" spans="2:13" x14ac:dyDescent="0.25">
      <c r="B52" s="52" t="s">
        <v>57</v>
      </c>
      <c r="C52" s="54">
        <v>15</v>
      </c>
      <c r="D52" s="54">
        <v>11</v>
      </c>
      <c r="E52" s="54">
        <v>4</v>
      </c>
      <c r="F52" s="139">
        <f t="shared" si="1"/>
        <v>0</v>
      </c>
      <c r="G52" s="54">
        <v>96</v>
      </c>
      <c r="H52" s="54">
        <v>89.2</v>
      </c>
      <c r="I52" s="54">
        <v>8</v>
      </c>
      <c r="J52" s="54">
        <v>8.109</v>
      </c>
      <c r="K52" s="53">
        <v>5119.0600000000004</v>
      </c>
      <c r="L52" s="54">
        <v>456.62</v>
      </c>
      <c r="M52" s="103"/>
    </row>
    <row r="53" spans="2:13" x14ac:dyDescent="0.25">
      <c r="B53" s="49" t="s">
        <v>58</v>
      </c>
      <c r="C53" s="50">
        <v>77</v>
      </c>
      <c r="D53" s="50">
        <v>77</v>
      </c>
      <c r="E53" s="50">
        <v>0</v>
      </c>
      <c r="F53" s="140">
        <f t="shared" si="1"/>
        <v>0</v>
      </c>
      <c r="G53" s="50">
        <v>480</v>
      </c>
      <c r="H53" s="51">
        <v>2584</v>
      </c>
      <c r="I53" s="50">
        <v>40</v>
      </c>
      <c r="J53" s="50">
        <v>33.558</v>
      </c>
      <c r="K53" s="51">
        <v>4582.04</v>
      </c>
      <c r="L53" s="51">
        <v>11840</v>
      </c>
      <c r="M53" s="103"/>
    </row>
    <row r="54" spans="2:13" ht="33.75" x14ac:dyDescent="0.25">
      <c r="B54" s="52" t="s">
        <v>59</v>
      </c>
      <c r="C54" s="54">
        <v>461</v>
      </c>
      <c r="D54" s="54">
        <v>458</v>
      </c>
      <c r="E54" s="54">
        <v>3</v>
      </c>
      <c r="F54" s="139">
        <f t="shared" si="1"/>
        <v>0</v>
      </c>
      <c r="G54" s="53">
        <v>6585</v>
      </c>
      <c r="H54" s="53">
        <v>13261.75</v>
      </c>
      <c r="I54" s="54">
        <v>30.843</v>
      </c>
      <c r="J54" s="54">
        <v>28.956</v>
      </c>
      <c r="K54" s="54">
        <v>543.33000000000004</v>
      </c>
      <c r="L54" s="53">
        <v>7205.56</v>
      </c>
      <c r="M54" s="103"/>
    </row>
    <row r="55" spans="2:13" x14ac:dyDescent="0.25">
      <c r="B55" s="49" t="s">
        <v>60</v>
      </c>
      <c r="C55" s="50">
        <v>99</v>
      </c>
      <c r="D55" s="50">
        <v>99</v>
      </c>
      <c r="E55" s="50">
        <v>0</v>
      </c>
      <c r="F55" s="140">
        <f t="shared" si="1"/>
        <v>0</v>
      </c>
      <c r="G55" s="50">
        <v>495.1</v>
      </c>
      <c r="H55" s="50">
        <v>306.55</v>
      </c>
      <c r="I55" s="50">
        <v>3.2570000000000001</v>
      </c>
      <c r="J55" s="50">
        <v>3.0960000000000001</v>
      </c>
      <c r="K55" s="51">
        <v>3497.97</v>
      </c>
      <c r="L55" s="51">
        <v>1072.3</v>
      </c>
      <c r="M55" s="103"/>
    </row>
    <row r="56" spans="2:13" x14ac:dyDescent="0.25">
      <c r="B56" s="52" t="s">
        <v>61</v>
      </c>
      <c r="C56" s="54">
        <v>40</v>
      </c>
      <c r="D56" s="54">
        <v>40</v>
      </c>
      <c r="E56" s="54">
        <v>0</v>
      </c>
      <c r="F56" s="139">
        <f t="shared" si="1"/>
        <v>0</v>
      </c>
      <c r="G56" s="53">
        <v>20460</v>
      </c>
      <c r="H56" s="54">
        <v>124</v>
      </c>
      <c r="I56" s="54">
        <v>2.2000000000000002</v>
      </c>
      <c r="J56" s="54">
        <v>3.1</v>
      </c>
      <c r="K56" s="53">
        <v>5600</v>
      </c>
      <c r="L56" s="54">
        <v>694.4</v>
      </c>
      <c r="M56" s="103"/>
    </row>
    <row r="57" spans="2:13" ht="22.5" x14ac:dyDescent="0.25">
      <c r="B57" s="49" t="s">
        <v>62</v>
      </c>
      <c r="C57" s="51">
        <v>2034.8</v>
      </c>
      <c r="D57" s="51">
        <v>2026.8</v>
      </c>
      <c r="E57" s="50">
        <v>8</v>
      </c>
      <c r="F57" s="140">
        <f t="shared" si="1"/>
        <v>0</v>
      </c>
      <c r="G57" s="51">
        <v>135321.5</v>
      </c>
      <c r="H57" s="51">
        <v>176303.25</v>
      </c>
      <c r="I57" s="50">
        <v>78.328999999999994</v>
      </c>
      <c r="J57" s="50">
        <v>86.986000000000004</v>
      </c>
      <c r="K57" s="51">
        <v>5991.06</v>
      </c>
      <c r="L57" s="51">
        <v>1056242.71</v>
      </c>
      <c r="M57" s="103"/>
    </row>
    <row r="58" spans="2:13" x14ac:dyDescent="0.25">
      <c r="B58" s="52" t="s">
        <v>63</v>
      </c>
      <c r="C58" s="54">
        <v>303</v>
      </c>
      <c r="D58" s="54">
        <v>303</v>
      </c>
      <c r="E58" s="54">
        <v>0</v>
      </c>
      <c r="F58" s="139">
        <f t="shared" si="1"/>
        <v>0</v>
      </c>
      <c r="G58" s="53">
        <v>7585</v>
      </c>
      <c r="H58" s="53">
        <v>5387.5</v>
      </c>
      <c r="I58" s="54">
        <v>23.425000000000001</v>
      </c>
      <c r="J58" s="54">
        <v>17.780999999999999</v>
      </c>
      <c r="K58" s="53">
        <v>5544.31</v>
      </c>
      <c r="L58" s="53">
        <v>29869.96</v>
      </c>
      <c r="M58" s="103"/>
    </row>
    <row r="59" spans="2:13" x14ac:dyDescent="0.25">
      <c r="B59" s="49" t="s">
        <v>171</v>
      </c>
      <c r="C59" s="50">
        <v>4</v>
      </c>
      <c r="D59" s="50">
        <v>2</v>
      </c>
      <c r="E59" s="50">
        <v>2</v>
      </c>
      <c r="F59" s="140">
        <f t="shared" si="1"/>
        <v>0</v>
      </c>
      <c r="G59" s="50">
        <v>4</v>
      </c>
      <c r="H59" s="50">
        <v>3</v>
      </c>
      <c r="I59" s="50">
        <v>1</v>
      </c>
      <c r="J59" s="50">
        <v>1.5</v>
      </c>
      <c r="K59" s="51">
        <v>23500</v>
      </c>
      <c r="L59" s="50">
        <v>70.5</v>
      </c>
      <c r="M59" s="103"/>
    </row>
    <row r="60" spans="2:13" ht="33.75" x14ac:dyDescent="0.25">
      <c r="B60" s="52" t="s">
        <v>77</v>
      </c>
      <c r="C60" s="54">
        <v>6</v>
      </c>
      <c r="D60" s="54">
        <v>6</v>
      </c>
      <c r="E60" s="54">
        <v>0</v>
      </c>
      <c r="F60" s="139">
        <f t="shared" si="1"/>
        <v>0</v>
      </c>
      <c r="G60" s="54">
        <v>0</v>
      </c>
      <c r="H60" s="54">
        <v>162</v>
      </c>
      <c r="I60" s="54">
        <v>0</v>
      </c>
      <c r="J60" s="54">
        <v>27</v>
      </c>
      <c r="K60" s="54">
        <v>325</v>
      </c>
      <c r="L60" s="54">
        <v>52.65</v>
      </c>
      <c r="M60" s="103"/>
    </row>
    <row r="61" spans="2:13" x14ac:dyDescent="0.25">
      <c r="B61" s="49" t="s">
        <v>67</v>
      </c>
      <c r="C61" s="50">
        <v>29</v>
      </c>
      <c r="D61" s="50">
        <v>26</v>
      </c>
      <c r="E61" s="50">
        <v>3</v>
      </c>
      <c r="F61" s="140">
        <f t="shared" si="1"/>
        <v>0</v>
      </c>
      <c r="G61" s="50">
        <v>296</v>
      </c>
      <c r="H61" s="50">
        <v>310.3</v>
      </c>
      <c r="I61" s="50">
        <v>11.608000000000001</v>
      </c>
      <c r="J61" s="50">
        <v>11.935</v>
      </c>
      <c r="K61" s="51">
        <v>2702.87</v>
      </c>
      <c r="L61" s="50">
        <v>838.7</v>
      </c>
      <c r="M61" s="103"/>
    </row>
    <row r="62" spans="2:13" x14ac:dyDescent="0.25">
      <c r="B62" s="52" t="s">
        <v>68</v>
      </c>
      <c r="C62" s="54">
        <v>41.5</v>
      </c>
      <c r="D62" s="54">
        <v>36.5</v>
      </c>
      <c r="E62" s="54">
        <v>5</v>
      </c>
      <c r="F62" s="139">
        <f t="shared" si="1"/>
        <v>0</v>
      </c>
      <c r="G62" s="54">
        <v>209</v>
      </c>
      <c r="H62" s="54">
        <v>349</v>
      </c>
      <c r="I62" s="54">
        <v>9.952</v>
      </c>
      <c r="J62" s="54">
        <v>9.5619999999999994</v>
      </c>
      <c r="K62" s="53">
        <v>5169.34</v>
      </c>
      <c r="L62" s="53">
        <v>1804.1</v>
      </c>
      <c r="M62" s="103"/>
    </row>
    <row r="63" spans="2:13" x14ac:dyDescent="0.25">
      <c r="B63" s="141" t="s">
        <v>69</v>
      </c>
      <c r="C63" s="142">
        <v>47586.3</v>
      </c>
      <c r="D63" s="142">
        <v>46766.3</v>
      </c>
      <c r="E63" s="141">
        <v>820</v>
      </c>
      <c r="F63" s="141">
        <f>SUM(F15:F62)</f>
        <v>0</v>
      </c>
      <c r="G63" s="142">
        <v>469403.98</v>
      </c>
      <c r="H63" s="142">
        <v>461317.69</v>
      </c>
      <c r="I63" s="141">
        <v>0</v>
      </c>
      <c r="J63" s="141">
        <v>0</v>
      </c>
      <c r="K63" s="141">
        <v>0</v>
      </c>
      <c r="L63" s="142">
        <v>3258833.99</v>
      </c>
      <c r="M63" s="103"/>
    </row>
    <row r="64" spans="2:13" x14ac:dyDescent="0.25"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</row>
    <row r="65" spans="2:13" ht="22.5" customHeight="1" x14ac:dyDescent="0.2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</row>
    <row r="66" spans="2:13" ht="15.75" thickBot="1" x14ac:dyDescent="0.3">
      <c r="B66" s="236" t="s">
        <v>172</v>
      </c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</row>
    <row r="67" spans="2:13" ht="45.75" thickBot="1" x14ac:dyDescent="0.3">
      <c r="B67" s="137" t="s">
        <v>20</v>
      </c>
      <c r="C67" s="131" t="s">
        <v>219</v>
      </c>
      <c r="D67" s="131" t="s">
        <v>220</v>
      </c>
      <c r="E67" s="137" t="s">
        <v>86</v>
      </c>
      <c r="F67" s="138" t="s">
        <v>10</v>
      </c>
      <c r="G67" s="131" t="s">
        <v>222</v>
      </c>
      <c r="H67" s="131" t="s">
        <v>221</v>
      </c>
      <c r="I67" s="131" t="s">
        <v>223</v>
      </c>
      <c r="J67" s="131" t="s">
        <v>224</v>
      </c>
      <c r="K67" s="137" t="s">
        <v>92</v>
      </c>
      <c r="L67" s="137" t="s">
        <v>93</v>
      </c>
      <c r="M67" s="103"/>
    </row>
    <row r="68" spans="2:13" x14ac:dyDescent="0.25">
      <c r="B68" s="49" t="s">
        <v>23</v>
      </c>
      <c r="C68" s="50">
        <v>17.5</v>
      </c>
      <c r="D68" s="50">
        <v>1.5</v>
      </c>
      <c r="E68" s="50">
        <v>16</v>
      </c>
      <c r="F68" s="50">
        <f>C68-D68-E68</f>
        <v>0</v>
      </c>
      <c r="G68" s="50">
        <v>0</v>
      </c>
      <c r="H68" s="50">
        <v>1.5</v>
      </c>
      <c r="I68" s="50">
        <v>0</v>
      </c>
      <c r="J68" s="50">
        <v>1</v>
      </c>
      <c r="K68" s="51">
        <v>12000</v>
      </c>
      <c r="L68" s="50">
        <v>18</v>
      </c>
      <c r="M68" s="103"/>
    </row>
    <row r="69" spans="2:13" ht="33.75" x14ac:dyDescent="0.25">
      <c r="B69" s="52" t="s">
        <v>25</v>
      </c>
      <c r="C69" s="53">
        <v>12986</v>
      </c>
      <c r="D69" s="53">
        <v>12640</v>
      </c>
      <c r="E69" s="54">
        <v>346</v>
      </c>
      <c r="F69" s="143">
        <v>0</v>
      </c>
      <c r="G69" s="53">
        <v>235850</v>
      </c>
      <c r="H69" s="53">
        <v>103826</v>
      </c>
      <c r="I69" s="54">
        <v>8.7769999999999992</v>
      </c>
      <c r="J69" s="54">
        <v>8.2140000000000004</v>
      </c>
      <c r="K69" s="54">
        <v>687.81</v>
      </c>
      <c r="L69" s="53">
        <v>71412.160000000003</v>
      </c>
      <c r="M69" s="103"/>
    </row>
    <row r="70" spans="2:13" x14ac:dyDescent="0.25">
      <c r="B70" s="49" t="s">
        <v>71</v>
      </c>
      <c r="C70" s="51">
        <v>1184</v>
      </c>
      <c r="D70" s="50">
        <v>918</v>
      </c>
      <c r="E70" s="50">
        <v>266</v>
      </c>
      <c r="F70" s="144">
        <f t="shared" ref="F70:F80" si="2">C70-D70-E70</f>
        <v>0</v>
      </c>
      <c r="G70" s="50">
        <v>550</v>
      </c>
      <c r="H70" s="50">
        <v>487.46</v>
      </c>
      <c r="I70" s="50">
        <v>0.5</v>
      </c>
      <c r="J70" s="50">
        <v>0.53100000000000003</v>
      </c>
      <c r="K70" s="51">
        <v>3230</v>
      </c>
      <c r="L70" s="51">
        <v>1574.5</v>
      </c>
      <c r="M70" s="103"/>
    </row>
    <row r="71" spans="2:13" x14ac:dyDescent="0.25">
      <c r="B71" s="52" t="s">
        <v>28</v>
      </c>
      <c r="C71" s="53">
        <v>3169</v>
      </c>
      <c r="D71" s="53">
        <v>3169</v>
      </c>
      <c r="E71" s="54">
        <v>0</v>
      </c>
      <c r="F71" s="143">
        <f t="shared" si="2"/>
        <v>0</v>
      </c>
      <c r="G71" s="53">
        <v>3675</v>
      </c>
      <c r="H71" s="53">
        <v>3206.2</v>
      </c>
      <c r="I71" s="54">
        <v>1.0649999999999999</v>
      </c>
      <c r="J71" s="54">
        <v>1.012</v>
      </c>
      <c r="K71" s="53">
        <v>10032.91</v>
      </c>
      <c r="L71" s="53">
        <v>32167.5</v>
      </c>
      <c r="M71" s="103"/>
    </row>
    <row r="72" spans="2:13" ht="33.75" x14ac:dyDescent="0.25">
      <c r="B72" s="49" t="s">
        <v>73</v>
      </c>
      <c r="C72" s="50">
        <v>850</v>
      </c>
      <c r="D72" s="50">
        <v>540</v>
      </c>
      <c r="E72" s="50">
        <v>310</v>
      </c>
      <c r="F72" s="144">
        <f t="shared" si="2"/>
        <v>0</v>
      </c>
      <c r="G72" s="50">
        <v>173.42</v>
      </c>
      <c r="H72" s="50">
        <v>219.95</v>
      </c>
      <c r="I72" s="50">
        <v>0.30599999999999999</v>
      </c>
      <c r="J72" s="50">
        <v>0.40699999999999997</v>
      </c>
      <c r="K72" s="51">
        <v>32356.67</v>
      </c>
      <c r="L72" s="51">
        <v>7116.85</v>
      </c>
      <c r="M72" s="103"/>
    </row>
    <row r="73" spans="2:13" x14ac:dyDescent="0.25">
      <c r="B73" s="52" t="s">
        <v>31</v>
      </c>
      <c r="C73" s="53">
        <v>5974</v>
      </c>
      <c r="D73" s="53">
        <v>4886</v>
      </c>
      <c r="E73" s="53">
        <v>1088</v>
      </c>
      <c r="F73" s="143">
        <f t="shared" si="2"/>
        <v>0</v>
      </c>
      <c r="G73" s="53">
        <v>4250</v>
      </c>
      <c r="H73" s="53">
        <v>2931.6</v>
      </c>
      <c r="I73" s="54">
        <v>0.5</v>
      </c>
      <c r="J73" s="54">
        <v>0.6</v>
      </c>
      <c r="K73" s="53">
        <v>3300</v>
      </c>
      <c r="L73" s="53">
        <v>9674.2800000000007</v>
      </c>
      <c r="M73" s="103"/>
    </row>
    <row r="74" spans="2:13" x14ac:dyDescent="0.25">
      <c r="B74" s="49" t="s">
        <v>46</v>
      </c>
      <c r="C74" s="51">
        <v>118276</v>
      </c>
      <c r="D74" s="51">
        <v>105301.5</v>
      </c>
      <c r="E74" s="51">
        <v>12974.5</v>
      </c>
      <c r="F74" s="144">
        <f t="shared" si="2"/>
        <v>0</v>
      </c>
      <c r="G74" s="51">
        <v>65191.44</v>
      </c>
      <c r="H74" s="51">
        <v>42508.12</v>
      </c>
      <c r="I74" s="50">
        <v>0.58899999999999997</v>
      </c>
      <c r="J74" s="50">
        <v>0.40400000000000003</v>
      </c>
      <c r="K74" s="51">
        <v>6386.22</v>
      </c>
      <c r="L74" s="51">
        <v>271466.12</v>
      </c>
      <c r="M74" s="103"/>
    </row>
    <row r="75" spans="2:13" ht="22.5" x14ac:dyDescent="0.25">
      <c r="B75" s="52" t="s">
        <v>50</v>
      </c>
      <c r="C75" s="54">
        <v>465</v>
      </c>
      <c r="D75" s="54">
        <v>360</v>
      </c>
      <c r="E75" s="54">
        <v>105</v>
      </c>
      <c r="F75" s="143">
        <f t="shared" si="2"/>
        <v>0</v>
      </c>
      <c r="G75" s="53">
        <v>2910</v>
      </c>
      <c r="H75" s="53">
        <v>5562.6</v>
      </c>
      <c r="I75" s="54">
        <v>14.55</v>
      </c>
      <c r="J75" s="54">
        <v>15.452</v>
      </c>
      <c r="K75" s="54">
        <v>784.14</v>
      </c>
      <c r="L75" s="53">
        <v>4361.83</v>
      </c>
      <c r="M75" s="103"/>
    </row>
    <row r="76" spans="2:13" x14ac:dyDescent="0.25">
      <c r="B76" s="49" t="s">
        <v>51</v>
      </c>
      <c r="C76" s="51">
        <v>213190.09</v>
      </c>
      <c r="D76" s="51">
        <v>167227.09</v>
      </c>
      <c r="E76" s="51">
        <v>45963</v>
      </c>
      <c r="F76" s="144">
        <f t="shared" si="2"/>
        <v>0</v>
      </c>
      <c r="G76" s="51">
        <v>151406.29999999999</v>
      </c>
      <c r="H76" s="51">
        <v>120208.51</v>
      </c>
      <c r="I76" s="50">
        <v>0.65800000000000003</v>
      </c>
      <c r="J76" s="50">
        <v>0.71899999999999997</v>
      </c>
      <c r="K76" s="51">
        <v>3643.14</v>
      </c>
      <c r="L76" s="51">
        <v>437936.7</v>
      </c>
      <c r="M76" s="103"/>
    </row>
    <row r="77" spans="2:13" ht="33.75" x14ac:dyDescent="0.25">
      <c r="B77" s="52" t="s">
        <v>59</v>
      </c>
      <c r="C77" s="54">
        <v>546</v>
      </c>
      <c r="D77" s="54">
        <v>451.5</v>
      </c>
      <c r="E77" s="54">
        <v>94.5</v>
      </c>
      <c r="F77" s="143">
        <f t="shared" si="2"/>
        <v>0</v>
      </c>
      <c r="G77" s="53">
        <v>10775</v>
      </c>
      <c r="H77" s="53">
        <v>6169.7</v>
      </c>
      <c r="I77" s="54">
        <v>16.475999999999999</v>
      </c>
      <c r="J77" s="54">
        <v>13.664999999999999</v>
      </c>
      <c r="K77" s="54">
        <v>509.66</v>
      </c>
      <c r="L77" s="53">
        <v>3144.44</v>
      </c>
      <c r="M77" s="103"/>
    </row>
    <row r="78" spans="2:13" x14ac:dyDescent="0.25">
      <c r="B78" s="49" t="s">
        <v>60</v>
      </c>
      <c r="C78" s="51">
        <v>23741</v>
      </c>
      <c r="D78" s="51">
        <v>14176</v>
      </c>
      <c r="E78" s="51">
        <v>9565</v>
      </c>
      <c r="F78" s="144">
        <f t="shared" si="2"/>
        <v>0</v>
      </c>
      <c r="G78" s="51">
        <v>35747.599999999999</v>
      </c>
      <c r="H78" s="51">
        <v>30724.22</v>
      </c>
      <c r="I78" s="50">
        <v>1.35</v>
      </c>
      <c r="J78" s="50">
        <v>2.1669999999999998</v>
      </c>
      <c r="K78" s="51">
        <v>2329.56</v>
      </c>
      <c r="L78" s="51">
        <v>71573.789999999994</v>
      </c>
      <c r="M78" s="103"/>
    </row>
    <row r="79" spans="2:13" x14ac:dyDescent="0.25">
      <c r="B79" s="52" t="s">
        <v>61</v>
      </c>
      <c r="C79" s="53">
        <v>37173</v>
      </c>
      <c r="D79" s="53">
        <v>36517</v>
      </c>
      <c r="E79" s="54">
        <v>656</v>
      </c>
      <c r="F79" s="143">
        <f t="shared" si="2"/>
        <v>0</v>
      </c>
      <c r="G79" s="53">
        <v>50114.6</v>
      </c>
      <c r="H79" s="53">
        <v>66986.69</v>
      </c>
      <c r="I79" s="54">
        <v>2.0049999999999999</v>
      </c>
      <c r="J79" s="54">
        <v>1.8340000000000001</v>
      </c>
      <c r="K79" s="53">
        <v>5600</v>
      </c>
      <c r="L79" s="53">
        <v>375125.46</v>
      </c>
      <c r="M79" s="103"/>
    </row>
    <row r="80" spans="2:13" x14ac:dyDescent="0.25">
      <c r="B80" s="49" t="s">
        <v>64</v>
      </c>
      <c r="C80" s="50">
        <v>512</v>
      </c>
      <c r="D80" s="50">
        <v>452</v>
      </c>
      <c r="E80" s="50">
        <v>60</v>
      </c>
      <c r="F80" s="144">
        <f t="shared" si="2"/>
        <v>0</v>
      </c>
      <c r="G80" s="50">
        <v>250</v>
      </c>
      <c r="H80" s="50">
        <v>384.2</v>
      </c>
      <c r="I80" s="50">
        <v>0.5</v>
      </c>
      <c r="J80" s="50">
        <v>0.85</v>
      </c>
      <c r="K80" s="51">
        <v>2700</v>
      </c>
      <c r="L80" s="51">
        <v>1037.3399999999999</v>
      </c>
      <c r="M80" s="103"/>
    </row>
    <row r="81" spans="2:13" x14ac:dyDescent="0.25">
      <c r="B81" s="145" t="s">
        <v>69</v>
      </c>
      <c r="C81" s="146">
        <v>418083.59</v>
      </c>
      <c r="D81" s="146">
        <v>346639.59</v>
      </c>
      <c r="E81" s="147">
        <v>71444</v>
      </c>
      <c r="F81" s="147">
        <f>SUM(F68:F80)</f>
        <v>0</v>
      </c>
      <c r="G81" s="146">
        <v>560893.36</v>
      </c>
      <c r="H81" s="146">
        <v>383216.75</v>
      </c>
      <c r="I81" s="147">
        <v>0</v>
      </c>
      <c r="J81" s="147">
        <v>0</v>
      </c>
      <c r="K81" s="147">
        <v>0</v>
      </c>
      <c r="L81" s="146">
        <v>1286608.97</v>
      </c>
      <c r="M81" s="103"/>
    </row>
  </sheetData>
  <mergeCells count="9">
    <mergeCell ref="B64:M64"/>
    <mergeCell ref="B65:M65"/>
    <mergeCell ref="B66:M66"/>
    <mergeCell ref="B3:M3"/>
    <mergeCell ref="B4:M4"/>
    <mergeCell ref="B5:M5"/>
    <mergeCell ref="B6:C6"/>
    <mergeCell ref="B12:M12"/>
    <mergeCell ref="B13:M13"/>
  </mergeCells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0"/>
  <sheetViews>
    <sheetView topLeftCell="A63" zoomScale="90" zoomScaleNormal="90" workbookViewId="0">
      <selection activeCell="O16" sqref="O16"/>
    </sheetView>
  </sheetViews>
  <sheetFormatPr baseColWidth="10" defaultRowHeight="15" x14ac:dyDescent="0.25"/>
  <cols>
    <col min="1" max="1" width="4" customWidth="1"/>
    <col min="2" max="2" width="13.140625" customWidth="1"/>
    <col min="3" max="3" width="12.85546875" customWidth="1"/>
    <col min="4" max="4" width="14.28515625" bestFit="1" customWidth="1"/>
    <col min="5" max="5" width="13.140625" customWidth="1"/>
    <col min="6" max="6" width="14.140625" customWidth="1"/>
    <col min="7" max="7" width="14.5703125" customWidth="1"/>
    <col min="8" max="8" width="16.42578125" bestFit="1" customWidth="1"/>
    <col min="9" max="9" width="13.42578125" customWidth="1"/>
    <col min="10" max="10" width="14" customWidth="1"/>
    <col min="11" max="11" width="12.5703125" customWidth="1"/>
    <col min="12" max="12" width="13.42578125" bestFit="1" customWidth="1"/>
  </cols>
  <sheetData>
    <row r="1" spans="2:12" hidden="1" x14ac:dyDescent="0.25"/>
    <row r="2" spans="2:12" hidden="1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2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2:12" ht="15.75" x14ac:dyDescent="0.25">
      <c r="B4" s="214" t="s">
        <v>0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2:12" x14ac:dyDescent="0.25">
      <c r="B5" s="225" t="s">
        <v>1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2" x14ac:dyDescent="0.25">
      <c r="B6" s="226" t="s">
        <v>80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</row>
    <row r="7" spans="2:12" x14ac:dyDescent="0.25">
      <c r="B7" s="103"/>
      <c r="C7" s="103"/>
      <c r="D7" s="103"/>
      <c r="E7" s="103"/>
      <c r="F7" s="36"/>
      <c r="G7" s="36"/>
      <c r="H7" s="36"/>
      <c r="I7" s="36"/>
      <c r="J7" s="36"/>
      <c r="K7" s="103"/>
      <c r="L7" s="36"/>
    </row>
    <row r="8" spans="2:12" ht="15.75" thickBot="1" x14ac:dyDescent="0.3">
      <c r="B8" s="238" t="s">
        <v>2</v>
      </c>
      <c r="C8" s="238"/>
      <c r="D8" s="148" t="s">
        <v>3</v>
      </c>
      <c r="E8" s="148">
        <v>2014</v>
      </c>
      <c r="F8" s="38"/>
      <c r="G8" s="36"/>
      <c r="H8" s="36"/>
      <c r="I8" s="36"/>
      <c r="J8" s="36"/>
      <c r="K8" s="40" t="s">
        <v>4</v>
      </c>
      <c r="L8" s="128" t="s">
        <v>173</v>
      </c>
    </row>
    <row r="9" spans="2:12" ht="45.75" thickBot="1" x14ac:dyDescent="0.3">
      <c r="B9" s="137" t="s">
        <v>81</v>
      </c>
      <c r="C9" s="137" t="s">
        <v>225</v>
      </c>
      <c r="D9" s="137" t="s">
        <v>8</v>
      </c>
      <c r="E9" s="137" t="s">
        <v>9</v>
      </c>
      <c r="F9" s="138" t="s">
        <v>87</v>
      </c>
      <c r="G9" s="137" t="s">
        <v>11</v>
      </c>
      <c r="H9" s="137" t="s">
        <v>12</v>
      </c>
      <c r="I9" s="137" t="s">
        <v>13</v>
      </c>
      <c r="J9" s="137" t="s">
        <v>14</v>
      </c>
      <c r="K9" s="137" t="s">
        <v>16</v>
      </c>
      <c r="L9" s="137" t="s">
        <v>17</v>
      </c>
    </row>
    <row r="10" spans="2:12" ht="15.75" thickBot="1" x14ac:dyDescent="0.3">
      <c r="B10" s="149" t="s">
        <v>18</v>
      </c>
      <c r="C10" s="150">
        <f t="shared" ref="C10:H10" si="0">C18+C43+C68</f>
        <v>312668.74</v>
      </c>
      <c r="D10" s="150">
        <f>D18+D43+D68</f>
        <v>305868.24</v>
      </c>
      <c r="E10" s="150">
        <f>E18+E43+E68</f>
        <v>6800.5</v>
      </c>
      <c r="F10" s="150">
        <f t="shared" si="0"/>
        <v>0</v>
      </c>
      <c r="G10" s="150">
        <f t="shared" si="0"/>
        <v>7131041.3599999994</v>
      </c>
      <c r="H10" s="150">
        <f t="shared" si="0"/>
        <v>10825363.950000001</v>
      </c>
      <c r="I10" s="150"/>
      <c r="J10" s="150"/>
      <c r="K10" s="150"/>
      <c r="L10" s="150">
        <f>L18+L43+L68</f>
        <v>6189432.6900000004</v>
      </c>
    </row>
    <row r="11" spans="2:12" x14ac:dyDescent="0.25">
      <c r="B11" s="171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2" ht="15.75" thickBot="1" x14ac:dyDescent="0.3">
      <c r="B12" s="171" t="s">
        <v>188</v>
      </c>
      <c r="C12" s="76"/>
      <c r="D12" s="36"/>
      <c r="E12" s="36"/>
      <c r="F12" s="36"/>
      <c r="G12" s="36"/>
      <c r="H12" s="36"/>
      <c r="I12" s="36"/>
      <c r="J12" s="36"/>
      <c r="K12" s="36"/>
      <c r="L12" s="36"/>
    </row>
    <row r="13" spans="2:12" ht="45.75" thickBot="1" x14ac:dyDescent="0.3">
      <c r="B13" s="137" t="s">
        <v>20</v>
      </c>
      <c r="C13" s="137" t="s">
        <v>225</v>
      </c>
      <c r="D13" s="137" t="s">
        <v>8</v>
      </c>
      <c r="E13" s="137" t="s">
        <v>86</v>
      </c>
      <c r="F13" s="138" t="s">
        <v>174</v>
      </c>
      <c r="G13" s="137" t="s">
        <v>11</v>
      </c>
      <c r="H13" s="137" t="s">
        <v>12</v>
      </c>
      <c r="I13" s="137" t="s">
        <v>13</v>
      </c>
      <c r="J13" s="137" t="s">
        <v>14</v>
      </c>
      <c r="K13" s="137" t="s">
        <v>92</v>
      </c>
      <c r="L13" s="137" t="s">
        <v>93</v>
      </c>
    </row>
    <row r="14" spans="2:12" ht="33.75" x14ac:dyDescent="0.25">
      <c r="B14" s="151" t="s">
        <v>175</v>
      </c>
      <c r="C14" s="51">
        <v>14584</v>
      </c>
      <c r="D14" s="51">
        <v>14584</v>
      </c>
      <c r="E14" s="50">
        <v>0</v>
      </c>
      <c r="F14" s="51">
        <f>C14-D14-E14</f>
        <v>0</v>
      </c>
      <c r="G14" s="51">
        <v>1811546</v>
      </c>
      <c r="H14" s="51">
        <v>1727698</v>
      </c>
      <c r="I14" s="50">
        <v>123.1</v>
      </c>
      <c r="J14" s="50">
        <v>118.46</v>
      </c>
      <c r="K14" s="50">
        <v>604.87</v>
      </c>
      <c r="L14" s="51">
        <v>1045037</v>
      </c>
    </row>
    <row r="15" spans="2:12" ht="22.5" x14ac:dyDescent="0.25">
      <c r="B15" s="152" t="s">
        <v>176</v>
      </c>
      <c r="C15" s="53">
        <v>28592</v>
      </c>
      <c r="D15" s="53">
        <v>27358</v>
      </c>
      <c r="E15" s="54">
        <v>1234</v>
      </c>
      <c r="F15" s="153">
        <f>C15-D15-E15</f>
        <v>0</v>
      </c>
      <c r="G15" s="53">
        <v>2168917.71</v>
      </c>
      <c r="H15" s="53">
        <v>2367268</v>
      </c>
      <c r="I15" s="172">
        <v>81.2</v>
      </c>
      <c r="J15" s="54">
        <v>86.53</v>
      </c>
      <c r="K15" s="54">
        <v>504.56</v>
      </c>
      <c r="L15" s="53">
        <v>1194434</v>
      </c>
    </row>
    <row r="16" spans="2:12" ht="22.5" x14ac:dyDescent="0.25">
      <c r="B16" s="151" t="s">
        <v>99</v>
      </c>
      <c r="C16" s="51">
        <v>57864</v>
      </c>
      <c r="D16" s="51">
        <v>52332</v>
      </c>
      <c r="E16" s="50">
        <v>5532</v>
      </c>
      <c r="F16" s="51">
        <f>C16-D16-E16</f>
        <v>0</v>
      </c>
      <c r="G16" s="51">
        <v>3130333.65</v>
      </c>
      <c r="H16" s="51">
        <v>2821390</v>
      </c>
      <c r="I16" s="50">
        <v>50.3</v>
      </c>
      <c r="J16" s="50">
        <v>53.91</v>
      </c>
      <c r="K16" s="50">
        <v>443.45</v>
      </c>
      <c r="L16" s="51">
        <v>1251135</v>
      </c>
    </row>
    <row r="17" spans="2:12" ht="22.5" x14ac:dyDescent="0.25">
      <c r="B17" s="154" t="s">
        <v>226</v>
      </c>
      <c r="C17" s="59">
        <v>16903</v>
      </c>
      <c r="D17" s="59">
        <v>16903</v>
      </c>
      <c r="E17" s="58">
        <v>0</v>
      </c>
      <c r="F17" s="59">
        <f>C17-D17-E17</f>
        <v>0</v>
      </c>
      <c r="G17" s="59">
        <v>20244</v>
      </c>
      <c r="H17" s="59">
        <v>10921</v>
      </c>
      <c r="I17" s="58">
        <v>1.86</v>
      </c>
      <c r="J17" s="58">
        <v>0.64600000000000002</v>
      </c>
      <c r="K17" s="59">
        <v>3643</v>
      </c>
      <c r="L17" s="59">
        <v>39795</v>
      </c>
    </row>
    <row r="18" spans="2:12" x14ac:dyDescent="0.25">
      <c r="B18" s="145" t="s">
        <v>69</v>
      </c>
      <c r="C18" s="146">
        <f t="shared" ref="C18:H18" si="1">SUM(C14:C17)</f>
        <v>117943</v>
      </c>
      <c r="D18" s="146">
        <f t="shared" si="1"/>
        <v>111177</v>
      </c>
      <c r="E18" s="146">
        <f t="shared" si="1"/>
        <v>6766</v>
      </c>
      <c r="F18" s="147">
        <f t="shared" si="1"/>
        <v>0</v>
      </c>
      <c r="G18" s="146">
        <f t="shared" si="1"/>
        <v>7131041.3599999994</v>
      </c>
      <c r="H18" s="146">
        <f t="shared" si="1"/>
        <v>6927277</v>
      </c>
      <c r="I18" s="147">
        <v>0</v>
      </c>
      <c r="J18" s="147">
        <v>0</v>
      </c>
      <c r="K18" s="147">
        <v>0</v>
      </c>
      <c r="L18" s="146">
        <f>SUM(L14:L17)</f>
        <v>3530401</v>
      </c>
    </row>
    <row r="19" spans="2:12" ht="28.5" customHeight="1" x14ac:dyDescent="0.25">
      <c r="B19" s="239" t="s">
        <v>177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2:12" x14ac:dyDescent="0.25">
      <c r="B20" s="76"/>
      <c r="C20" s="7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5.75" thickBot="1" x14ac:dyDescent="0.3">
      <c r="B21" s="155" t="s">
        <v>178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</row>
    <row r="22" spans="2:12" ht="45.75" thickBot="1" x14ac:dyDescent="0.3">
      <c r="B22" s="137" t="s">
        <v>20</v>
      </c>
      <c r="C22" s="137" t="s">
        <v>225</v>
      </c>
      <c r="D22" s="137" t="s">
        <v>8</v>
      </c>
      <c r="E22" s="137" t="s">
        <v>86</v>
      </c>
      <c r="F22" s="138" t="s">
        <v>179</v>
      </c>
      <c r="G22" s="137"/>
      <c r="H22" s="137" t="s">
        <v>12</v>
      </c>
      <c r="I22" s="137" t="s">
        <v>13</v>
      </c>
      <c r="J22" s="137" t="s">
        <v>14</v>
      </c>
      <c r="K22" s="137" t="s">
        <v>92</v>
      </c>
      <c r="L22" s="137" t="s">
        <v>93</v>
      </c>
    </row>
    <row r="23" spans="2:12" x14ac:dyDescent="0.25">
      <c r="B23" s="49" t="s">
        <v>101</v>
      </c>
      <c r="C23" s="50">
        <v>8</v>
      </c>
      <c r="D23" s="50">
        <v>8</v>
      </c>
      <c r="E23" s="50">
        <v>0</v>
      </c>
      <c r="F23" s="50">
        <f>C23-D23-E23</f>
        <v>0</v>
      </c>
      <c r="G23" s="50"/>
      <c r="H23" s="50">
        <v>68</v>
      </c>
      <c r="I23" s="50">
        <v>8.5</v>
      </c>
      <c r="J23" s="50">
        <v>8.5</v>
      </c>
      <c r="K23" s="51">
        <v>8813.5300000000007</v>
      </c>
      <c r="L23" s="50">
        <v>599.32000000000005</v>
      </c>
    </row>
    <row r="24" spans="2:12" x14ac:dyDescent="0.25">
      <c r="B24" s="52" t="s">
        <v>102</v>
      </c>
      <c r="C24" s="54">
        <v>49</v>
      </c>
      <c r="D24" s="54">
        <v>49</v>
      </c>
      <c r="E24" s="54">
        <v>0</v>
      </c>
      <c r="F24" s="54">
        <f t="shared" ref="F24:F42" si="2">C24-D24-E24</f>
        <v>0</v>
      </c>
      <c r="G24" s="54"/>
      <c r="H24" s="54">
        <v>134.85</v>
      </c>
      <c r="I24" s="54">
        <v>4.1020000000000003</v>
      </c>
      <c r="J24" s="54">
        <v>2.7519999999999998</v>
      </c>
      <c r="K24" s="53">
        <v>8830.92</v>
      </c>
      <c r="L24" s="53">
        <v>1190.8499999999999</v>
      </c>
    </row>
    <row r="25" spans="2:12" x14ac:dyDescent="0.25">
      <c r="B25" s="49" t="s">
        <v>104</v>
      </c>
      <c r="C25" s="50">
        <v>9</v>
      </c>
      <c r="D25" s="50">
        <v>9</v>
      </c>
      <c r="E25" s="50">
        <v>0</v>
      </c>
      <c r="F25" s="50">
        <f t="shared" si="2"/>
        <v>0</v>
      </c>
      <c r="G25" s="50"/>
      <c r="H25" s="50">
        <v>49.5</v>
      </c>
      <c r="I25" s="50">
        <v>6.3</v>
      </c>
      <c r="J25" s="50">
        <v>5.5</v>
      </c>
      <c r="K25" s="51">
        <v>7000</v>
      </c>
      <c r="L25" s="50">
        <v>346.5</v>
      </c>
    </row>
    <row r="26" spans="2:12" x14ac:dyDescent="0.25">
      <c r="B26" s="52" t="s">
        <v>105</v>
      </c>
      <c r="C26" s="54">
        <v>4</v>
      </c>
      <c r="D26" s="54">
        <v>4</v>
      </c>
      <c r="E26" s="54">
        <v>0</v>
      </c>
      <c r="F26" s="54">
        <f t="shared" si="2"/>
        <v>0</v>
      </c>
      <c r="G26" s="54"/>
      <c r="H26" s="54">
        <v>59.6</v>
      </c>
      <c r="I26" s="54">
        <v>15</v>
      </c>
      <c r="J26" s="54">
        <v>14.9</v>
      </c>
      <c r="K26" s="53">
        <v>8474.83</v>
      </c>
      <c r="L26" s="54">
        <v>505.1</v>
      </c>
    </row>
    <row r="27" spans="2:12" x14ac:dyDescent="0.25">
      <c r="B27" s="49" t="s">
        <v>106</v>
      </c>
      <c r="C27" s="50">
        <v>10</v>
      </c>
      <c r="D27" s="50">
        <v>10</v>
      </c>
      <c r="E27" s="50">
        <v>0</v>
      </c>
      <c r="F27" s="50">
        <f t="shared" si="2"/>
        <v>0</v>
      </c>
      <c r="G27" s="50"/>
      <c r="H27" s="50">
        <v>36.5</v>
      </c>
      <c r="I27" s="50">
        <v>3.25</v>
      </c>
      <c r="J27" s="50">
        <v>3.65</v>
      </c>
      <c r="K27" s="51">
        <v>9000</v>
      </c>
      <c r="L27" s="50">
        <v>328.5</v>
      </c>
    </row>
    <row r="28" spans="2:12" x14ac:dyDescent="0.25">
      <c r="B28" s="52" t="s">
        <v>107</v>
      </c>
      <c r="C28" s="53">
        <v>1643.5</v>
      </c>
      <c r="D28" s="53">
        <v>1643.5</v>
      </c>
      <c r="E28" s="54">
        <v>0</v>
      </c>
      <c r="F28" s="54">
        <f t="shared" si="2"/>
        <v>0</v>
      </c>
      <c r="G28" s="54"/>
      <c r="H28" s="53">
        <v>36683.199999999997</v>
      </c>
      <c r="I28" s="54">
        <v>22.125</v>
      </c>
      <c r="J28" s="54">
        <v>22.32</v>
      </c>
      <c r="K28" s="53">
        <v>1122.95</v>
      </c>
      <c r="L28" s="102">
        <v>41193.25</v>
      </c>
    </row>
    <row r="29" spans="2:12" x14ac:dyDescent="0.25">
      <c r="B29" s="49" t="s">
        <v>108</v>
      </c>
      <c r="C29" s="50">
        <v>181</v>
      </c>
      <c r="D29" s="50">
        <v>181</v>
      </c>
      <c r="E29" s="50">
        <v>0</v>
      </c>
      <c r="F29" s="50">
        <f t="shared" si="2"/>
        <v>0</v>
      </c>
      <c r="G29" s="50"/>
      <c r="H29" s="50">
        <v>339.95</v>
      </c>
      <c r="I29" s="50">
        <v>3.9780000000000002</v>
      </c>
      <c r="J29" s="50">
        <v>1.8779999999999999</v>
      </c>
      <c r="K29" s="51">
        <v>15593.29</v>
      </c>
      <c r="L29" s="51">
        <v>5300.94</v>
      </c>
    </row>
    <row r="30" spans="2:12" x14ac:dyDescent="0.25">
      <c r="B30" s="52" t="s">
        <v>109</v>
      </c>
      <c r="C30" s="54">
        <v>150</v>
      </c>
      <c r="D30" s="54">
        <v>150</v>
      </c>
      <c r="E30" s="54">
        <v>0</v>
      </c>
      <c r="F30" s="54">
        <f t="shared" si="2"/>
        <v>0</v>
      </c>
      <c r="G30" s="54"/>
      <c r="H30" s="53">
        <v>2070</v>
      </c>
      <c r="I30" s="54">
        <v>12.8</v>
      </c>
      <c r="J30" s="54">
        <v>13.8</v>
      </c>
      <c r="K30" s="53">
        <v>1850</v>
      </c>
      <c r="L30" s="53">
        <v>3829.5</v>
      </c>
    </row>
    <row r="31" spans="2:12" x14ac:dyDescent="0.25">
      <c r="B31" s="49" t="s">
        <v>127</v>
      </c>
      <c r="C31" s="50">
        <v>110</v>
      </c>
      <c r="D31" s="50">
        <v>110</v>
      </c>
      <c r="E31" s="50">
        <v>0</v>
      </c>
      <c r="F31" s="50">
        <f t="shared" si="2"/>
        <v>0</v>
      </c>
      <c r="G31" s="50"/>
      <c r="H31" s="51">
        <v>1380.5</v>
      </c>
      <c r="I31" s="50">
        <v>12.55</v>
      </c>
      <c r="J31" s="50">
        <v>12.55</v>
      </c>
      <c r="K31" s="51">
        <v>1487.54</v>
      </c>
      <c r="L31" s="51">
        <v>2053.5500000000002</v>
      </c>
    </row>
    <row r="32" spans="2:12" x14ac:dyDescent="0.25">
      <c r="B32" s="52" t="s">
        <v>110</v>
      </c>
      <c r="C32" s="54">
        <v>20</v>
      </c>
      <c r="D32" s="54">
        <v>20</v>
      </c>
      <c r="E32" s="54">
        <v>0</v>
      </c>
      <c r="F32" s="54">
        <f t="shared" si="2"/>
        <v>0</v>
      </c>
      <c r="G32" s="54"/>
      <c r="H32" s="54">
        <v>147.5</v>
      </c>
      <c r="I32" s="54">
        <v>8.0500000000000007</v>
      </c>
      <c r="J32" s="54">
        <v>7.375</v>
      </c>
      <c r="K32" s="53">
        <v>8648.0400000000009</v>
      </c>
      <c r="L32" s="53">
        <v>1275.5899999999999</v>
      </c>
    </row>
    <row r="33" spans="2:12" x14ac:dyDescent="0.25">
      <c r="B33" s="49" t="s">
        <v>111</v>
      </c>
      <c r="C33" s="50">
        <v>17</v>
      </c>
      <c r="D33" s="50">
        <v>17</v>
      </c>
      <c r="E33" s="50">
        <v>0</v>
      </c>
      <c r="F33" s="50">
        <f t="shared" si="2"/>
        <v>0</v>
      </c>
      <c r="G33" s="50"/>
      <c r="H33" s="50">
        <v>100.8</v>
      </c>
      <c r="I33" s="50">
        <v>8.2059999999999995</v>
      </c>
      <c r="J33" s="50">
        <v>5.9290000000000003</v>
      </c>
      <c r="K33" s="51">
        <v>11287.5</v>
      </c>
      <c r="L33" s="51">
        <v>1137.78</v>
      </c>
    </row>
    <row r="34" spans="2:12" x14ac:dyDescent="0.25">
      <c r="B34" s="52" t="s">
        <v>112</v>
      </c>
      <c r="C34" s="53">
        <v>7069.5</v>
      </c>
      <c r="D34" s="53">
        <v>7069.5</v>
      </c>
      <c r="E34" s="54">
        <v>0</v>
      </c>
      <c r="F34" s="54">
        <f t="shared" si="2"/>
        <v>0</v>
      </c>
      <c r="G34" s="54"/>
      <c r="H34" s="53">
        <v>185379.3</v>
      </c>
      <c r="I34" s="54">
        <v>24.361999999999998</v>
      </c>
      <c r="J34" s="54">
        <v>26.222000000000001</v>
      </c>
      <c r="K34" s="53">
        <v>2189.84</v>
      </c>
      <c r="L34" s="53">
        <v>405950.32</v>
      </c>
    </row>
    <row r="35" spans="2:12" x14ac:dyDescent="0.25">
      <c r="B35" s="49" t="s">
        <v>113</v>
      </c>
      <c r="C35" s="50">
        <v>51.5</v>
      </c>
      <c r="D35" s="50">
        <v>51.5</v>
      </c>
      <c r="E35" s="50">
        <v>0</v>
      </c>
      <c r="F35" s="50">
        <f t="shared" si="2"/>
        <v>0</v>
      </c>
      <c r="G35" s="50"/>
      <c r="H35" s="51">
        <v>1373.81</v>
      </c>
      <c r="I35" s="50">
        <v>29.233000000000001</v>
      </c>
      <c r="J35" s="50">
        <v>26.675999999999998</v>
      </c>
      <c r="K35" s="51">
        <v>1660.97</v>
      </c>
      <c r="L35" s="51">
        <v>2281.85</v>
      </c>
    </row>
    <row r="36" spans="2:12" x14ac:dyDescent="0.25">
      <c r="B36" s="52" t="s">
        <v>114</v>
      </c>
      <c r="C36" s="54">
        <v>110</v>
      </c>
      <c r="D36" s="54">
        <v>110</v>
      </c>
      <c r="E36" s="54">
        <v>0</v>
      </c>
      <c r="F36" s="54">
        <f t="shared" si="2"/>
        <v>0</v>
      </c>
      <c r="G36" s="54"/>
      <c r="H36" s="54">
        <v>602</v>
      </c>
      <c r="I36" s="54">
        <v>5.8</v>
      </c>
      <c r="J36" s="54">
        <v>5.4729999999999999</v>
      </c>
      <c r="K36" s="53">
        <v>36230.9</v>
      </c>
      <c r="L36" s="53">
        <v>21811</v>
      </c>
    </row>
    <row r="37" spans="2:12" x14ac:dyDescent="0.25">
      <c r="B37" s="49" t="s">
        <v>115</v>
      </c>
      <c r="C37" s="50">
        <v>25</v>
      </c>
      <c r="D37" s="50">
        <v>25</v>
      </c>
      <c r="E37" s="50">
        <v>0</v>
      </c>
      <c r="F37" s="50">
        <f t="shared" si="2"/>
        <v>0</v>
      </c>
      <c r="G37" s="50"/>
      <c r="H37" s="51">
        <v>2050</v>
      </c>
      <c r="I37" s="50">
        <v>68</v>
      </c>
      <c r="J37" s="50">
        <v>82</v>
      </c>
      <c r="K37" s="51">
        <v>3250</v>
      </c>
      <c r="L37" s="51">
        <v>6662.5</v>
      </c>
    </row>
    <row r="38" spans="2:12" ht="33.75" x14ac:dyDescent="0.25">
      <c r="B38" s="52" t="s">
        <v>116</v>
      </c>
      <c r="C38" s="53">
        <v>26394</v>
      </c>
      <c r="D38" s="53">
        <v>26394</v>
      </c>
      <c r="E38" s="54">
        <v>0</v>
      </c>
      <c r="F38" s="54">
        <f t="shared" si="2"/>
        <v>0</v>
      </c>
      <c r="G38" s="54"/>
      <c r="H38" s="53">
        <v>756433.7</v>
      </c>
      <c r="I38" s="54">
        <v>25.959</v>
      </c>
      <c r="J38" s="54">
        <v>28.658999999999999</v>
      </c>
      <c r="K38" s="54">
        <v>620.37</v>
      </c>
      <c r="L38" s="53">
        <v>469272.05</v>
      </c>
    </row>
    <row r="39" spans="2:12" ht="22.5" x14ac:dyDescent="0.25">
      <c r="B39" s="49" t="s">
        <v>117</v>
      </c>
      <c r="C39" s="50">
        <v>90</v>
      </c>
      <c r="D39" s="50">
        <v>90</v>
      </c>
      <c r="E39" s="50">
        <v>0</v>
      </c>
      <c r="F39" s="50">
        <f t="shared" si="2"/>
        <v>0</v>
      </c>
      <c r="G39" s="50"/>
      <c r="H39" s="51">
        <v>7435.1</v>
      </c>
      <c r="I39" s="50">
        <v>81.603999999999999</v>
      </c>
      <c r="J39" s="50">
        <v>82.611999999999995</v>
      </c>
      <c r="K39" s="50">
        <v>705.45</v>
      </c>
      <c r="L39" s="51">
        <v>5245.09</v>
      </c>
    </row>
    <row r="40" spans="2:12" x14ac:dyDescent="0.25">
      <c r="B40" s="52" t="s">
        <v>118</v>
      </c>
      <c r="C40" s="54">
        <v>150</v>
      </c>
      <c r="D40" s="54">
        <v>150</v>
      </c>
      <c r="E40" s="54">
        <v>0</v>
      </c>
      <c r="F40" s="54">
        <f t="shared" si="2"/>
        <v>0</v>
      </c>
      <c r="G40" s="54"/>
      <c r="H40" s="53">
        <v>4500</v>
      </c>
      <c r="I40" s="54">
        <v>50</v>
      </c>
      <c r="J40" s="54">
        <v>30</v>
      </c>
      <c r="K40" s="54">
        <v>467.5</v>
      </c>
      <c r="L40" s="53">
        <v>2103.75</v>
      </c>
    </row>
    <row r="41" spans="2:12" x14ac:dyDescent="0.25">
      <c r="B41" s="49" t="s">
        <v>119</v>
      </c>
      <c r="C41" s="50">
        <v>35</v>
      </c>
      <c r="D41" s="50">
        <v>35</v>
      </c>
      <c r="E41" s="50">
        <v>0</v>
      </c>
      <c r="F41" s="50">
        <f t="shared" si="2"/>
        <v>0</v>
      </c>
      <c r="G41" s="50"/>
      <c r="H41" s="50">
        <v>388.5</v>
      </c>
      <c r="I41" s="50">
        <v>12</v>
      </c>
      <c r="J41" s="50">
        <v>11.1</v>
      </c>
      <c r="K41" s="51">
        <v>5536.95</v>
      </c>
      <c r="L41" s="51">
        <v>2151.11</v>
      </c>
    </row>
    <row r="42" spans="2:12" x14ac:dyDescent="0.25">
      <c r="B42" s="52" t="s">
        <v>120</v>
      </c>
      <c r="C42" s="54">
        <v>15</v>
      </c>
      <c r="D42" s="54">
        <v>15</v>
      </c>
      <c r="E42" s="54">
        <v>0</v>
      </c>
      <c r="F42" s="54">
        <f t="shared" si="2"/>
        <v>0</v>
      </c>
      <c r="G42" s="54"/>
      <c r="H42" s="54">
        <v>109.5</v>
      </c>
      <c r="I42" s="54">
        <v>8</v>
      </c>
      <c r="J42" s="54">
        <v>7.3</v>
      </c>
      <c r="K42" s="53">
        <v>6200</v>
      </c>
      <c r="L42" s="54">
        <v>678.9</v>
      </c>
    </row>
    <row r="43" spans="2:12" x14ac:dyDescent="0.25">
      <c r="B43" s="145" t="s">
        <v>69</v>
      </c>
      <c r="C43" s="146">
        <v>36141.5</v>
      </c>
      <c r="D43" s="146">
        <v>36141.5</v>
      </c>
      <c r="E43" s="147">
        <v>0</v>
      </c>
      <c r="F43" s="147">
        <v>0</v>
      </c>
      <c r="G43" s="146"/>
      <c r="H43" s="146">
        <v>999342.31</v>
      </c>
      <c r="I43" s="147">
        <v>0</v>
      </c>
      <c r="J43" s="147">
        <v>0</v>
      </c>
      <c r="K43" s="147">
        <v>0</v>
      </c>
      <c r="L43" s="146">
        <f>SUM(L23:L42)</f>
        <v>973917.45</v>
      </c>
    </row>
    <row r="44" spans="2:12" x14ac:dyDescent="0.2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2:12" ht="15.75" thickBot="1" x14ac:dyDescent="0.3">
      <c r="B45" s="155" t="s">
        <v>180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2:12" ht="57" thickBot="1" x14ac:dyDescent="0.3">
      <c r="B46" s="137" t="s">
        <v>20</v>
      </c>
      <c r="C46" s="137" t="s">
        <v>225</v>
      </c>
      <c r="D46" s="137" t="s">
        <v>8</v>
      </c>
      <c r="E46" s="137" t="s">
        <v>86</v>
      </c>
      <c r="F46" s="138" t="s">
        <v>179</v>
      </c>
      <c r="G46" s="137"/>
      <c r="H46" s="137" t="s">
        <v>89</v>
      </c>
      <c r="I46" s="137" t="s">
        <v>166</v>
      </c>
      <c r="J46" s="137" t="s">
        <v>90</v>
      </c>
      <c r="K46" s="137" t="s">
        <v>92</v>
      </c>
      <c r="L46" s="137" t="s">
        <v>93</v>
      </c>
    </row>
    <row r="47" spans="2:12" x14ac:dyDescent="0.25">
      <c r="B47" s="49" t="s">
        <v>181</v>
      </c>
      <c r="C47" s="50">
        <v>41</v>
      </c>
      <c r="D47" s="50">
        <v>41</v>
      </c>
      <c r="E47" s="50">
        <v>0</v>
      </c>
      <c r="F47" s="50">
        <f>C47-D47-E47</f>
        <v>0</v>
      </c>
      <c r="G47" s="50"/>
      <c r="H47" s="50">
        <v>897</v>
      </c>
      <c r="I47" s="50">
        <v>21.707000000000001</v>
      </c>
      <c r="J47" s="50">
        <v>21.878</v>
      </c>
      <c r="K47" s="51">
        <v>1418.56</v>
      </c>
      <c r="L47" s="51">
        <v>1272.45</v>
      </c>
    </row>
    <row r="48" spans="2:12" x14ac:dyDescent="0.25">
      <c r="B48" s="52" t="s">
        <v>101</v>
      </c>
      <c r="C48" s="54">
        <v>11</v>
      </c>
      <c r="D48" s="54">
        <v>11</v>
      </c>
      <c r="E48" s="54">
        <v>0</v>
      </c>
      <c r="F48" s="54">
        <f t="shared" ref="F48:F67" si="3">C48-D48-E48</f>
        <v>0</v>
      </c>
      <c r="G48" s="54"/>
      <c r="H48" s="54">
        <v>26.1</v>
      </c>
      <c r="I48" s="54">
        <v>3</v>
      </c>
      <c r="J48" s="54">
        <v>2.3730000000000002</v>
      </c>
      <c r="K48" s="53">
        <v>2268.9699999999998</v>
      </c>
      <c r="L48" s="54">
        <v>59.22</v>
      </c>
    </row>
    <row r="49" spans="2:12" x14ac:dyDescent="0.25">
      <c r="B49" s="49" t="s">
        <v>123</v>
      </c>
      <c r="C49" s="51">
        <v>9562.5</v>
      </c>
      <c r="D49" s="51">
        <v>9562.5</v>
      </c>
      <c r="E49" s="50">
        <v>0</v>
      </c>
      <c r="F49" s="50">
        <f t="shared" si="3"/>
        <v>0</v>
      </c>
      <c r="G49" s="50"/>
      <c r="H49" s="51">
        <v>239223.32</v>
      </c>
      <c r="I49" s="50">
        <v>25.393999999999998</v>
      </c>
      <c r="J49" s="50">
        <v>25.016999999999999</v>
      </c>
      <c r="K49" s="50">
        <v>438.44</v>
      </c>
      <c r="L49" s="51">
        <v>104885.77</v>
      </c>
    </row>
    <row r="50" spans="2:12" ht="22.5" x14ac:dyDescent="0.25">
      <c r="B50" s="52" t="s">
        <v>124</v>
      </c>
      <c r="C50" s="54">
        <v>834</v>
      </c>
      <c r="D50" s="54">
        <v>834</v>
      </c>
      <c r="E50" s="54">
        <v>0</v>
      </c>
      <c r="F50" s="54">
        <f t="shared" si="3"/>
        <v>0</v>
      </c>
      <c r="G50" s="54"/>
      <c r="H50" s="53">
        <v>40373.4</v>
      </c>
      <c r="I50" s="54">
        <v>49.448</v>
      </c>
      <c r="J50" s="54">
        <v>48.408999999999999</v>
      </c>
      <c r="K50" s="54">
        <v>457.17</v>
      </c>
      <c r="L50" s="53">
        <v>18457.419999999998</v>
      </c>
    </row>
    <row r="51" spans="2:12" x14ac:dyDescent="0.25">
      <c r="B51" s="49" t="s">
        <v>102</v>
      </c>
      <c r="C51" s="50">
        <v>47</v>
      </c>
      <c r="D51" s="50">
        <v>47</v>
      </c>
      <c r="E51" s="50">
        <v>0</v>
      </c>
      <c r="F51" s="50">
        <f t="shared" si="3"/>
        <v>0</v>
      </c>
      <c r="G51" s="50"/>
      <c r="H51" s="50">
        <v>46.25</v>
      </c>
      <c r="I51" s="50">
        <v>1.0209999999999999</v>
      </c>
      <c r="J51" s="50">
        <v>0.98399999999999999</v>
      </c>
      <c r="K51" s="51">
        <v>2088.4299999999998</v>
      </c>
      <c r="L51" s="50">
        <v>96.59</v>
      </c>
    </row>
    <row r="52" spans="2:12" x14ac:dyDescent="0.25">
      <c r="B52" s="52" t="s">
        <v>107</v>
      </c>
      <c r="C52" s="54">
        <v>379</v>
      </c>
      <c r="D52" s="54">
        <v>379</v>
      </c>
      <c r="E52" s="54">
        <v>0</v>
      </c>
      <c r="F52" s="54">
        <f t="shared" si="3"/>
        <v>0</v>
      </c>
      <c r="G52" s="54"/>
      <c r="H52" s="53">
        <v>3935.52</v>
      </c>
      <c r="I52" s="54">
        <v>13.298</v>
      </c>
      <c r="J52" s="54">
        <v>10.384</v>
      </c>
      <c r="K52" s="53">
        <v>1887.26</v>
      </c>
      <c r="L52" s="102">
        <v>7427.35</v>
      </c>
    </row>
    <row r="53" spans="2:12" x14ac:dyDescent="0.25">
      <c r="B53" s="49" t="s">
        <v>108</v>
      </c>
      <c r="C53" s="50">
        <v>445.5</v>
      </c>
      <c r="D53" s="50">
        <v>440.5</v>
      </c>
      <c r="E53" s="50">
        <v>5</v>
      </c>
      <c r="F53" s="50">
        <f t="shared" si="3"/>
        <v>0</v>
      </c>
      <c r="G53" s="50"/>
      <c r="H53" s="50">
        <v>789.37</v>
      </c>
      <c r="I53" s="50">
        <v>7.5330000000000004</v>
      </c>
      <c r="J53" s="50">
        <v>1.792</v>
      </c>
      <c r="K53" s="51">
        <v>13340.05</v>
      </c>
      <c r="L53" s="51">
        <v>10530.24</v>
      </c>
    </row>
    <row r="54" spans="2:12" ht="22.5" x14ac:dyDescent="0.25">
      <c r="B54" s="52" t="s">
        <v>126</v>
      </c>
      <c r="C54" s="54">
        <v>24</v>
      </c>
      <c r="D54" s="54">
        <v>24</v>
      </c>
      <c r="E54" s="54">
        <v>0</v>
      </c>
      <c r="F54" s="54">
        <f t="shared" si="3"/>
        <v>0</v>
      </c>
      <c r="G54" s="54"/>
      <c r="H54" s="54">
        <v>298.8</v>
      </c>
      <c r="I54" s="54">
        <v>5.05</v>
      </c>
      <c r="J54" s="54">
        <v>12.45</v>
      </c>
      <c r="K54" s="53">
        <v>1150</v>
      </c>
      <c r="L54" s="54">
        <v>343.62</v>
      </c>
    </row>
    <row r="55" spans="2:12" x14ac:dyDescent="0.25">
      <c r="B55" s="49" t="s">
        <v>109</v>
      </c>
      <c r="C55" s="51">
        <v>2215.7399999999998</v>
      </c>
      <c r="D55" s="51">
        <v>2215.7399999999998</v>
      </c>
      <c r="E55" s="50">
        <v>0</v>
      </c>
      <c r="F55" s="50">
        <f t="shared" si="3"/>
        <v>0</v>
      </c>
      <c r="G55" s="50"/>
      <c r="H55" s="51">
        <v>16440.27</v>
      </c>
      <c r="I55" s="50">
        <v>7.9109999999999996</v>
      </c>
      <c r="J55" s="50">
        <v>7.42</v>
      </c>
      <c r="K55" s="50">
        <v>697.04</v>
      </c>
      <c r="L55" s="51">
        <v>11459.5</v>
      </c>
    </row>
    <row r="56" spans="2:12" x14ac:dyDescent="0.25">
      <c r="B56" s="52" t="s">
        <v>127</v>
      </c>
      <c r="C56" s="54">
        <v>100</v>
      </c>
      <c r="D56" s="54">
        <v>100</v>
      </c>
      <c r="E56" s="54">
        <v>0</v>
      </c>
      <c r="F56" s="54">
        <f t="shared" si="3"/>
        <v>0</v>
      </c>
      <c r="G56" s="54"/>
      <c r="H56" s="54">
        <v>905</v>
      </c>
      <c r="I56" s="54">
        <v>9.1</v>
      </c>
      <c r="J56" s="54">
        <v>9.0500000000000007</v>
      </c>
      <c r="K56" s="53">
        <v>1380</v>
      </c>
      <c r="L56" s="53">
        <v>1248.9000000000001</v>
      </c>
    </row>
    <row r="57" spans="2:12" x14ac:dyDescent="0.25">
      <c r="B57" s="49" t="s">
        <v>112</v>
      </c>
      <c r="C57" s="51">
        <v>30854</v>
      </c>
      <c r="D57" s="51">
        <v>30854</v>
      </c>
      <c r="E57" s="50">
        <v>0</v>
      </c>
      <c r="F57" s="50">
        <f t="shared" si="3"/>
        <v>0</v>
      </c>
      <c r="G57" s="50"/>
      <c r="H57" s="51">
        <v>226813.99</v>
      </c>
      <c r="I57" s="50">
        <v>7.7839999999999998</v>
      </c>
      <c r="J57" s="50">
        <v>7.351</v>
      </c>
      <c r="K57" s="50">
        <v>889.83</v>
      </c>
      <c r="L57" s="51">
        <v>201825.51</v>
      </c>
    </row>
    <row r="58" spans="2:12" x14ac:dyDescent="0.25">
      <c r="B58" s="52" t="s">
        <v>113</v>
      </c>
      <c r="C58" s="54">
        <v>334.5</v>
      </c>
      <c r="D58" s="54">
        <v>334.5</v>
      </c>
      <c r="E58" s="54">
        <v>0</v>
      </c>
      <c r="F58" s="54">
        <f t="shared" si="3"/>
        <v>0</v>
      </c>
      <c r="G58" s="54"/>
      <c r="H58" s="53">
        <v>1123.75</v>
      </c>
      <c r="I58" s="54">
        <v>4.5670000000000002</v>
      </c>
      <c r="J58" s="54">
        <v>3.359</v>
      </c>
      <c r="K58" s="53">
        <v>1252.4000000000001</v>
      </c>
      <c r="L58" s="53">
        <v>1407.38</v>
      </c>
    </row>
    <row r="59" spans="2:12" x14ac:dyDescent="0.25">
      <c r="B59" s="49" t="s">
        <v>114</v>
      </c>
      <c r="C59" s="50">
        <v>11</v>
      </c>
      <c r="D59" s="50">
        <v>11</v>
      </c>
      <c r="E59" s="50">
        <v>0</v>
      </c>
      <c r="F59" s="50">
        <f t="shared" si="3"/>
        <v>0</v>
      </c>
      <c r="G59" s="50"/>
      <c r="H59" s="50">
        <v>10.3</v>
      </c>
      <c r="I59" s="50">
        <v>1</v>
      </c>
      <c r="J59" s="50">
        <v>0.93600000000000005</v>
      </c>
      <c r="K59" s="51">
        <v>35902.910000000003</v>
      </c>
      <c r="L59" s="50">
        <v>369.8</v>
      </c>
    </row>
    <row r="60" spans="2:12" ht="33.75" x14ac:dyDescent="0.25">
      <c r="B60" s="52" t="s">
        <v>128</v>
      </c>
      <c r="C60" s="54">
        <v>737</v>
      </c>
      <c r="D60" s="54">
        <v>737</v>
      </c>
      <c r="E60" s="54">
        <v>0</v>
      </c>
      <c r="F60" s="54">
        <f t="shared" si="3"/>
        <v>0</v>
      </c>
      <c r="G60" s="54"/>
      <c r="H60" s="53">
        <v>275991.32</v>
      </c>
      <c r="I60" s="54">
        <v>837.49</v>
      </c>
      <c r="J60" s="54">
        <v>374.47899999999998</v>
      </c>
      <c r="K60" s="54">
        <v>12.94</v>
      </c>
      <c r="L60" s="53">
        <v>3570.08</v>
      </c>
    </row>
    <row r="61" spans="2:12" x14ac:dyDescent="0.25">
      <c r="B61" s="49" t="s">
        <v>115</v>
      </c>
      <c r="C61" s="50">
        <v>98</v>
      </c>
      <c r="D61" s="50">
        <v>98</v>
      </c>
      <c r="E61" s="50">
        <v>0</v>
      </c>
      <c r="F61" s="50">
        <f t="shared" si="3"/>
        <v>0</v>
      </c>
      <c r="G61" s="50"/>
      <c r="H61" s="51">
        <v>2718</v>
      </c>
      <c r="I61" s="50">
        <v>19.908000000000001</v>
      </c>
      <c r="J61" s="50">
        <v>27.734999999999999</v>
      </c>
      <c r="K61" s="51">
        <v>4419.6499999999996</v>
      </c>
      <c r="L61" s="51">
        <v>12012.6</v>
      </c>
    </row>
    <row r="62" spans="2:12" ht="33.75" x14ac:dyDescent="0.25">
      <c r="B62" s="52" t="s">
        <v>116</v>
      </c>
      <c r="C62" s="53">
        <v>110236</v>
      </c>
      <c r="D62" s="53">
        <v>110236</v>
      </c>
      <c r="E62" s="54">
        <v>0</v>
      </c>
      <c r="F62" s="54">
        <f t="shared" si="3"/>
        <v>0</v>
      </c>
      <c r="G62" s="54"/>
      <c r="H62" s="53">
        <v>2059820.12</v>
      </c>
      <c r="I62" s="54">
        <v>14.228</v>
      </c>
      <c r="J62" s="54">
        <v>18.686</v>
      </c>
      <c r="K62" s="54">
        <v>608.34</v>
      </c>
      <c r="L62" s="53">
        <v>1253073.99</v>
      </c>
    </row>
    <row r="63" spans="2:12" x14ac:dyDescent="0.25">
      <c r="B63" s="49" t="s">
        <v>118</v>
      </c>
      <c r="C63" s="50">
        <v>19.5</v>
      </c>
      <c r="D63" s="50">
        <v>0</v>
      </c>
      <c r="E63" s="50">
        <v>19.5</v>
      </c>
      <c r="F63" s="50">
        <f t="shared" si="3"/>
        <v>0</v>
      </c>
      <c r="G63" s="50"/>
      <c r="H63" s="50">
        <v>0</v>
      </c>
      <c r="I63" s="50">
        <v>25.896999999999998</v>
      </c>
      <c r="J63" s="50">
        <v>0</v>
      </c>
      <c r="K63" s="50">
        <v>0</v>
      </c>
      <c r="L63" s="50">
        <v>0</v>
      </c>
    </row>
    <row r="64" spans="2:12" x14ac:dyDescent="0.25">
      <c r="B64" s="52" t="s">
        <v>129</v>
      </c>
      <c r="C64" s="54">
        <v>7.5</v>
      </c>
      <c r="D64" s="54">
        <v>7.5</v>
      </c>
      <c r="E64" s="54">
        <v>0</v>
      </c>
      <c r="F64" s="54">
        <f t="shared" si="3"/>
        <v>0</v>
      </c>
      <c r="G64" s="54"/>
      <c r="H64" s="54">
        <v>59.25</v>
      </c>
      <c r="I64" s="54">
        <v>8</v>
      </c>
      <c r="J64" s="54">
        <v>7.9</v>
      </c>
      <c r="K64" s="54">
        <v>850</v>
      </c>
      <c r="L64" s="54">
        <v>50.36</v>
      </c>
    </row>
    <row r="65" spans="2:12" x14ac:dyDescent="0.25">
      <c r="B65" s="49" t="s">
        <v>119</v>
      </c>
      <c r="C65" s="51">
        <v>1832</v>
      </c>
      <c r="D65" s="51">
        <v>1832</v>
      </c>
      <c r="E65" s="50">
        <v>0</v>
      </c>
      <c r="F65" s="50">
        <f t="shared" si="3"/>
        <v>0</v>
      </c>
      <c r="G65" s="50"/>
      <c r="H65" s="51">
        <v>13095.23</v>
      </c>
      <c r="I65" s="50">
        <v>8.0449999999999999</v>
      </c>
      <c r="J65" s="50">
        <v>7.1479999999999997</v>
      </c>
      <c r="K65" s="51">
        <v>3516.62</v>
      </c>
      <c r="L65" s="51">
        <v>46051.01</v>
      </c>
    </row>
    <row r="66" spans="2:12" x14ac:dyDescent="0.25">
      <c r="B66" s="52" t="s">
        <v>130</v>
      </c>
      <c r="C66" s="54">
        <v>25</v>
      </c>
      <c r="D66" s="54">
        <v>15</v>
      </c>
      <c r="E66" s="54">
        <v>10</v>
      </c>
      <c r="F66" s="54">
        <f t="shared" si="3"/>
        <v>0</v>
      </c>
      <c r="G66" s="54"/>
      <c r="H66" s="54">
        <v>7.65</v>
      </c>
      <c r="I66" s="54">
        <v>0.24</v>
      </c>
      <c r="J66" s="54">
        <v>0.51</v>
      </c>
      <c r="K66" s="53">
        <v>60385.62</v>
      </c>
      <c r="L66" s="54">
        <v>461.95</v>
      </c>
    </row>
    <row r="67" spans="2:12" x14ac:dyDescent="0.25">
      <c r="B67" s="156" t="s">
        <v>121</v>
      </c>
      <c r="C67" s="157">
        <v>770</v>
      </c>
      <c r="D67" s="157">
        <v>770</v>
      </c>
      <c r="E67" s="157">
        <v>0</v>
      </c>
      <c r="F67" s="157">
        <f t="shared" si="3"/>
        <v>0</v>
      </c>
      <c r="G67" s="157"/>
      <c r="H67" s="158">
        <v>16170</v>
      </c>
      <c r="I67" s="157">
        <v>24</v>
      </c>
      <c r="J67" s="157">
        <v>21</v>
      </c>
      <c r="K67" s="50">
        <v>650</v>
      </c>
      <c r="L67" s="51">
        <v>10510.5</v>
      </c>
    </row>
    <row r="68" spans="2:12" x14ac:dyDescent="0.25">
      <c r="B68" s="145" t="s">
        <v>69</v>
      </c>
      <c r="C68" s="146">
        <f>SUM(C47:C67)</f>
        <v>158584.24</v>
      </c>
      <c r="D68" s="146">
        <f>SUM(D47:D67)</f>
        <v>158549.74</v>
      </c>
      <c r="E68" s="147">
        <f>SUM(E47:E67)</f>
        <v>34.5</v>
      </c>
      <c r="F68" s="147">
        <v>0</v>
      </c>
      <c r="G68" s="146"/>
      <c r="H68" s="146">
        <f>SUM(H47:H67)</f>
        <v>2898744.64</v>
      </c>
      <c r="I68" s="147">
        <v>0</v>
      </c>
      <c r="J68" s="147">
        <v>0</v>
      </c>
      <c r="K68" s="147">
        <v>0</v>
      </c>
      <c r="L68" s="146">
        <f>SUM(L47:L67)</f>
        <v>1685114.24</v>
      </c>
    </row>
    <row r="69" spans="2:12" x14ac:dyDescent="0.25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2:12" x14ac:dyDescent="0.25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</sheetData>
  <mergeCells count="5">
    <mergeCell ref="B4:L4"/>
    <mergeCell ref="B5:L5"/>
    <mergeCell ref="B6:L6"/>
    <mergeCell ref="B8:C8"/>
    <mergeCell ref="B19:L19"/>
  </mergeCells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topLeftCell="A70" workbookViewId="0">
      <selection activeCell="P58" sqref="P58"/>
    </sheetView>
  </sheetViews>
  <sheetFormatPr baseColWidth="10" defaultRowHeight="15" x14ac:dyDescent="0.25"/>
  <cols>
    <col min="1" max="1" width="6.7109375" customWidth="1"/>
    <col min="2" max="2" width="13.85546875" customWidth="1"/>
  </cols>
  <sheetData>
    <row r="2" spans="2:13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2:13" ht="15.75" x14ac:dyDescent="0.25">
      <c r="B3" s="214" t="s">
        <v>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2:13" x14ac:dyDescent="0.25">
      <c r="B4" s="225" t="s">
        <v>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2:13" x14ac:dyDescent="0.25">
      <c r="B5" s="226" t="s">
        <v>137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</row>
    <row r="6" spans="2:13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2:13" x14ac:dyDescent="0.25">
      <c r="B7" s="227" t="s">
        <v>2</v>
      </c>
      <c r="C7" s="227"/>
      <c r="D7" s="40" t="s">
        <v>3</v>
      </c>
      <c r="E7" s="41">
        <v>2015</v>
      </c>
      <c r="F7" s="64"/>
      <c r="G7" s="65"/>
      <c r="H7" s="65"/>
      <c r="I7" s="65"/>
      <c r="J7" s="65"/>
      <c r="K7" s="65"/>
      <c r="L7" s="40" t="s">
        <v>4</v>
      </c>
      <c r="M7" s="70" t="s">
        <v>182</v>
      </c>
    </row>
    <row r="8" spans="2:13" ht="45" x14ac:dyDescent="0.25">
      <c r="B8" s="30" t="s">
        <v>131</v>
      </c>
      <c r="C8" s="6" t="s">
        <v>219</v>
      </c>
      <c r="D8" s="6" t="s">
        <v>220</v>
      </c>
      <c r="E8" s="6" t="s">
        <v>86</v>
      </c>
      <c r="F8" s="6" t="s">
        <v>132</v>
      </c>
      <c r="G8" s="6" t="s">
        <v>227</v>
      </c>
      <c r="H8" s="6" t="s">
        <v>221</v>
      </c>
      <c r="I8" s="6" t="s">
        <v>231</v>
      </c>
      <c r="J8" s="6" t="s">
        <v>224</v>
      </c>
      <c r="K8" s="6" t="s">
        <v>91</v>
      </c>
      <c r="L8" s="6" t="s">
        <v>92</v>
      </c>
      <c r="M8" s="6" t="s">
        <v>93</v>
      </c>
    </row>
    <row r="9" spans="2:13" x14ac:dyDescent="0.25">
      <c r="B9" s="43" t="s">
        <v>18</v>
      </c>
      <c r="C9" s="66">
        <f>C53+C74</f>
        <v>77252</v>
      </c>
      <c r="D9" s="66">
        <f t="shared" ref="D9:H9" si="0">D53+D74</f>
        <v>74379.5</v>
      </c>
      <c r="E9" s="66">
        <f t="shared" si="0"/>
        <v>2872.5</v>
      </c>
      <c r="F9" s="66">
        <f t="shared" si="0"/>
        <v>0</v>
      </c>
      <c r="G9" s="66">
        <f t="shared" si="0"/>
        <v>409498.98</v>
      </c>
      <c r="H9" s="66">
        <f t="shared" si="0"/>
        <v>323747.65000000002</v>
      </c>
      <c r="I9" s="66">
        <f t="shared" ref="I9:L9" si="1">I55+I75</f>
        <v>0</v>
      </c>
      <c r="J9" s="66">
        <f t="shared" si="1"/>
        <v>0</v>
      </c>
      <c r="K9" s="66">
        <f t="shared" si="1"/>
        <v>0</v>
      </c>
      <c r="L9" s="66">
        <f t="shared" si="1"/>
        <v>0</v>
      </c>
      <c r="M9" s="66">
        <f>M53+M74</f>
        <v>798174.89</v>
      </c>
    </row>
    <row r="10" spans="2:13" x14ac:dyDescent="0.25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2:13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2:13" x14ac:dyDescent="0.25">
      <c r="B12" s="226" t="s">
        <v>138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</row>
    <row r="13" spans="2:13" x14ac:dyDescent="0.25">
      <c r="B13" s="103"/>
      <c r="C13" s="40" t="s">
        <v>3</v>
      </c>
      <c r="D13" s="159">
        <v>2015</v>
      </c>
      <c r="E13" s="103"/>
      <c r="F13" s="37"/>
      <c r="G13" s="37"/>
      <c r="H13" s="103"/>
      <c r="I13" s="103"/>
      <c r="J13" s="103"/>
      <c r="K13" s="103"/>
      <c r="L13" s="103"/>
      <c r="M13" s="103"/>
    </row>
    <row r="14" spans="2:13" ht="45" x14ac:dyDescent="0.25">
      <c r="B14" s="30" t="s">
        <v>20</v>
      </c>
      <c r="C14" s="6" t="s">
        <v>219</v>
      </c>
      <c r="D14" s="6" t="s">
        <v>220</v>
      </c>
      <c r="E14" s="6" t="s">
        <v>86</v>
      </c>
      <c r="F14" s="6" t="s">
        <v>132</v>
      </c>
      <c r="G14" s="6" t="s">
        <v>183</v>
      </c>
      <c r="H14" s="6" t="s">
        <v>221</v>
      </c>
      <c r="I14" s="6" t="s">
        <v>231</v>
      </c>
      <c r="J14" s="6" t="s">
        <v>224</v>
      </c>
      <c r="K14" s="6" t="s">
        <v>91</v>
      </c>
      <c r="L14" s="6" t="s">
        <v>92</v>
      </c>
      <c r="M14" s="6" t="s">
        <v>93</v>
      </c>
    </row>
    <row r="15" spans="2:13" x14ac:dyDescent="0.25">
      <c r="B15" s="49" t="s">
        <v>21</v>
      </c>
      <c r="C15" s="50">
        <v>14</v>
      </c>
      <c r="D15" s="50">
        <v>13</v>
      </c>
      <c r="E15" s="50">
        <v>1</v>
      </c>
      <c r="F15" s="19">
        <f>C15-D15-E15</f>
        <v>0</v>
      </c>
      <c r="G15" s="160">
        <v>78.400000000000006</v>
      </c>
      <c r="H15" s="50">
        <v>83.3</v>
      </c>
      <c r="I15" s="50">
        <v>6.41</v>
      </c>
      <c r="J15" s="50">
        <v>6.4080000000000004</v>
      </c>
      <c r="K15" s="50">
        <v>0</v>
      </c>
      <c r="L15" s="51">
        <v>4982.59</v>
      </c>
      <c r="M15" s="50">
        <v>415.05</v>
      </c>
    </row>
    <row r="16" spans="2:13" x14ac:dyDescent="0.25">
      <c r="B16" s="52" t="s">
        <v>22</v>
      </c>
      <c r="C16" s="54">
        <v>62.5</v>
      </c>
      <c r="D16" s="54">
        <v>62.5</v>
      </c>
      <c r="E16" s="54">
        <v>0</v>
      </c>
      <c r="F16" s="67">
        <f t="shared" ref="F16:F52" si="2">C16-D16-E16</f>
        <v>0</v>
      </c>
      <c r="G16" s="161">
        <v>441.6</v>
      </c>
      <c r="H16" s="54">
        <v>499.51</v>
      </c>
      <c r="I16" s="54">
        <v>7.99</v>
      </c>
      <c r="J16" s="54">
        <v>7.992</v>
      </c>
      <c r="K16" s="54">
        <v>0</v>
      </c>
      <c r="L16" s="53">
        <v>15442.76</v>
      </c>
      <c r="M16" s="53">
        <v>7713.81</v>
      </c>
    </row>
    <row r="17" spans="2:13" x14ac:dyDescent="0.25">
      <c r="B17" s="49" t="s">
        <v>24</v>
      </c>
      <c r="C17" s="50">
        <v>4</v>
      </c>
      <c r="D17" s="50">
        <v>4</v>
      </c>
      <c r="E17" s="50">
        <v>0</v>
      </c>
      <c r="F17" s="19">
        <f t="shared" si="2"/>
        <v>0</v>
      </c>
      <c r="G17" s="160">
        <v>192</v>
      </c>
      <c r="H17" s="50">
        <v>112</v>
      </c>
      <c r="I17" s="50">
        <v>28</v>
      </c>
      <c r="J17" s="50">
        <v>28</v>
      </c>
      <c r="K17" s="50">
        <v>0</v>
      </c>
      <c r="L17" s="51">
        <v>5430</v>
      </c>
      <c r="M17" s="50">
        <v>608.16</v>
      </c>
    </row>
    <row r="18" spans="2:13" ht="33.75" x14ac:dyDescent="0.25">
      <c r="B18" s="52" t="s">
        <v>25</v>
      </c>
      <c r="C18" s="53">
        <v>2281.8000000000002</v>
      </c>
      <c r="D18" s="53">
        <v>2281.8000000000002</v>
      </c>
      <c r="E18" s="54">
        <v>0</v>
      </c>
      <c r="F18" s="67">
        <f t="shared" si="2"/>
        <v>0</v>
      </c>
      <c r="G18" s="162">
        <v>50032.2</v>
      </c>
      <c r="H18" s="53">
        <v>47237.63</v>
      </c>
      <c r="I18" s="54">
        <v>20.7</v>
      </c>
      <c r="J18" s="54">
        <v>20.702000000000002</v>
      </c>
      <c r="K18" s="54">
        <v>0</v>
      </c>
      <c r="L18" s="54">
        <v>493.16</v>
      </c>
      <c r="M18" s="53">
        <v>23295.83</v>
      </c>
    </row>
    <row r="19" spans="2:13" x14ac:dyDescent="0.25">
      <c r="B19" s="49" t="s">
        <v>26</v>
      </c>
      <c r="C19" s="50">
        <v>3</v>
      </c>
      <c r="D19" s="50">
        <v>3</v>
      </c>
      <c r="E19" s="50">
        <v>0</v>
      </c>
      <c r="F19" s="19">
        <f t="shared" si="2"/>
        <v>0</v>
      </c>
      <c r="G19" s="160">
        <v>34</v>
      </c>
      <c r="H19" s="50">
        <v>25.8</v>
      </c>
      <c r="I19" s="50">
        <v>8.6</v>
      </c>
      <c r="J19" s="50">
        <v>8.6</v>
      </c>
      <c r="K19" s="50">
        <v>0</v>
      </c>
      <c r="L19" s="51">
        <v>5350</v>
      </c>
      <c r="M19" s="50">
        <v>138.03</v>
      </c>
    </row>
    <row r="20" spans="2:13" x14ac:dyDescent="0.25">
      <c r="B20" s="52" t="s">
        <v>27</v>
      </c>
      <c r="C20" s="54">
        <v>14</v>
      </c>
      <c r="D20" s="54">
        <v>13</v>
      </c>
      <c r="E20" s="54">
        <v>1</v>
      </c>
      <c r="F20" s="67">
        <f t="shared" si="2"/>
        <v>0</v>
      </c>
      <c r="G20" s="161">
        <v>504</v>
      </c>
      <c r="H20" s="54">
        <v>322.39999999999998</v>
      </c>
      <c r="I20" s="54">
        <v>24.8</v>
      </c>
      <c r="J20" s="54">
        <v>24.8</v>
      </c>
      <c r="K20" s="54">
        <v>0</v>
      </c>
      <c r="L20" s="53">
        <v>4176.4399999999996</v>
      </c>
      <c r="M20" s="53">
        <v>1346.48</v>
      </c>
    </row>
    <row r="21" spans="2:13" x14ac:dyDescent="0.25">
      <c r="B21" s="49" t="s">
        <v>28</v>
      </c>
      <c r="C21" s="50">
        <v>130</v>
      </c>
      <c r="D21" s="50">
        <v>130</v>
      </c>
      <c r="E21" s="50">
        <v>0</v>
      </c>
      <c r="F21" s="19">
        <f t="shared" si="2"/>
        <v>0</v>
      </c>
      <c r="G21" s="160">
        <v>280</v>
      </c>
      <c r="H21" s="50">
        <v>372.8</v>
      </c>
      <c r="I21" s="50">
        <v>2.87</v>
      </c>
      <c r="J21" s="50">
        <v>2.8679999999999999</v>
      </c>
      <c r="K21" s="50">
        <v>0</v>
      </c>
      <c r="L21" s="51">
        <v>11370.17</v>
      </c>
      <c r="M21" s="51">
        <v>4238.8</v>
      </c>
    </row>
    <row r="22" spans="2:13" x14ac:dyDescent="0.25">
      <c r="B22" s="52" t="s">
        <v>29</v>
      </c>
      <c r="C22" s="54">
        <v>90</v>
      </c>
      <c r="D22" s="54">
        <v>90</v>
      </c>
      <c r="E22" s="54">
        <v>0</v>
      </c>
      <c r="F22" s="67">
        <f t="shared" si="2"/>
        <v>0</v>
      </c>
      <c r="G22" s="162">
        <v>2738</v>
      </c>
      <c r="H22" s="53">
        <v>2263.1</v>
      </c>
      <c r="I22" s="54">
        <v>25.15</v>
      </c>
      <c r="J22" s="54">
        <v>25.146000000000001</v>
      </c>
      <c r="K22" s="54">
        <v>0</v>
      </c>
      <c r="L22" s="53">
        <v>4315.22</v>
      </c>
      <c r="M22" s="53">
        <v>9765.77</v>
      </c>
    </row>
    <row r="23" spans="2:13" ht="22.5" x14ac:dyDescent="0.25">
      <c r="B23" s="49" t="s">
        <v>74</v>
      </c>
      <c r="C23" s="50">
        <v>10</v>
      </c>
      <c r="D23" s="50">
        <v>10</v>
      </c>
      <c r="E23" s="50">
        <v>0</v>
      </c>
      <c r="F23" s="19">
        <f t="shared" si="2"/>
        <v>0</v>
      </c>
      <c r="G23" s="160">
        <v>918</v>
      </c>
      <c r="H23" s="50">
        <v>220</v>
      </c>
      <c r="I23" s="50">
        <v>22</v>
      </c>
      <c r="J23" s="50">
        <v>22</v>
      </c>
      <c r="K23" s="50">
        <v>0</v>
      </c>
      <c r="L23" s="50">
        <v>475</v>
      </c>
      <c r="M23" s="50">
        <v>104.5</v>
      </c>
    </row>
    <row r="24" spans="2:13" x14ac:dyDescent="0.25">
      <c r="B24" s="52" t="s">
        <v>32</v>
      </c>
      <c r="C24" s="54">
        <v>540</v>
      </c>
      <c r="D24" s="54">
        <v>533</v>
      </c>
      <c r="E24" s="54">
        <v>7</v>
      </c>
      <c r="F24" s="67">
        <f t="shared" si="2"/>
        <v>0</v>
      </c>
      <c r="G24" s="162">
        <v>15728.8</v>
      </c>
      <c r="H24" s="53">
        <v>16889</v>
      </c>
      <c r="I24" s="54">
        <v>31.69</v>
      </c>
      <c r="J24" s="54">
        <v>31.687000000000001</v>
      </c>
      <c r="K24" s="54">
        <v>0</v>
      </c>
      <c r="L24" s="53">
        <v>3802.9</v>
      </c>
      <c r="M24" s="53">
        <v>64227.18</v>
      </c>
    </row>
    <row r="25" spans="2:13" x14ac:dyDescent="0.25">
      <c r="B25" s="49" t="s">
        <v>36</v>
      </c>
      <c r="C25" s="50">
        <v>635.5</v>
      </c>
      <c r="D25" s="50">
        <v>585.5</v>
      </c>
      <c r="E25" s="50">
        <v>50</v>
      </c>
      <c r="F25" s="19">
        <f t="shared" si="2"/>
        <v>0</v>
      </c>
      <c r="G25" s="163">
        <v>16424</v>
      </c>
      <c r="H25" s="51">
        <v>15078.75</v>
      </c>
      <c r="I25" s="50">
        <v>25.75</v>
      </c>
      <c r="J25" s="50">
        <v>25.754000000000001</v>
      </c>
      <c r="K25" s="50">
        <v>0</v>
      </c>
      <c r="L25" s="51">
        <v>5309.52</v>
      </c>
      <c r="M25" s="51">
        <v>80060.929999999993</v>
      </c>
    </row>
    <row r="26" spans="2:13" ht="22.5" x14ac:dyDescent="0.25">
      <c r="B26" s="52" t="s">
        <v>37</v>
      </c>
      <c r="C26" s="54">
        <v>4</v>
      </c>
      <c r="D26" s="54">
        <v>4</v>
      </c>
      <c r="E26" s="54">
        <v>0</v>
      </c>
      <c r="F26" s="67">
        <f t="shared" si="2"/>
        <v>0</v>
      </c>
      <c r="G26" s="164"/>
      <c r="H26" s="54">
        <v>72</v>
      </c>
      <c r="I26" s="54">
        <v>18</v>
      </c>
      <c r="J26" s="54">
        <v>18</v>
      </c>
      <c r="K26" s="54">
        <v>0</v>
      </c>
      <c r="L26" s="53">
        <v>7500</v>
      </c>
      <c r="M26" s="54">
        <v>540</v>
      </c>
    </row>
    <row r="27" spans="2:13" x14ac:dyDescent="0.25">
      <c r="B27" s="49" t="s">
        <v>39</v>
      </c>
      <c r="C27" s="50">
        <v>73</v>
      </c>
      <c r="D27" s="50">
        <v>73</v>
      </c>
      <c r="E27" s="50">
        <v>0</v>
      </c>
      <c r="F27" s="19">
        <f t="shared" si="2"/>
        <v>0</v>
      </c>
      <c r="G27" s="160">
        <v>443.8</v>
      </c>
      <c r="H27" s="50">
        <v>421.7</v>
      </c>
      <c r="I27" s="50">
        <v>5.78</v>
      </c>
      <c r="J27" s="50">
        <v>5.7770000000000001</v>
      </c>
      <c r="K27" s="50">
        <v>0</v>
      </c>
      <c r="L27" s="51">
        <v>5337.04</v>
      </c>
      <c r="M27" s="51">
        <v>2250.63</v>
      </c>
    </row>
    <row r="28" spans="2:13" x14ac:dyDescent="0.25">
      <c r="B28" s="52" t="s">
        <v>40</v>
      </c>
      <c r="C28" s="54">
        <v>68</v>
      </c>
      <c r="D28" s="54">
        <v>65</v>
      </c>
      <c r="E28" s="54">
        <v>3</v>
      </c>
      <c r="F28" s="67">
        <f t="shared" si="2"/>
        <v>0</v>
      </c>
      <c r="G28" s="162">
        <v>2034.8</v>
      </c>
      <c r="H28" s="53">
        <v>2086.4</v>
      </c>
      <c r="I28" s="54">
        <v>32.1</v>
      </c>
      <c r="J28" s="54">
        <v>32.097999999999999</v>
      </c>
      <c r="K28" s="54">
        <v>0</v>
      </c>
      <c r="L28" s="53">
        <v>1588.95</v>
      </c>
      <c r="M28" s="53">
        <v>3315.18</v>
      </c>
    </row>
    <row r="29" spans="2:13" x14ac:dyDescent="0.25">
      <c r="B29" s="49" t="s">
        <v>41</v>
      </c>
      <c r="C29" s="50">
        <v>55</v>
      </c>
      <c r="D29" s="50">
        <v>52</v>
      </c>
      <c r="E29" s="50">
        <v>3</v>
      </c>
      <c r="F29" s="19">
        <f t="shared" si="2"/>
        <v>0</v>
      </c>
      <c r="G29" s="163">
        <v>1642</v>
      </c>
      <c r="H29" s="51">
        <v>1617.5</v>
      </c>
      <c r="I29" s="50">
        <v>31.11</v>
      </c>
      <c r="J29" s="50">
        <v>31.106000000000002</v>
      </c>
      <c r="K29" s="50">
        <v>0</v>
      </c>
      <c r="L29" s="51">
        <v>4788.41</v>
      </c>
      <c r="M29" s="51">
        <v>7745.26</v>
      </c>
    </row>
    <row r="30" spans="2:13" x14ac:dyDescent="0.25">
      <c r="B30" s="52" t="s">
        <v>134</v>
      </c>
      <c r="C30" s="54">
        <v>11</v>
      </c>
      <c r="D30" s="54">
        <v>11</v>
      </c>
      <c r="E30" s="54">
        <v>0</v>
      </c>
      <c r="F30" s="67">
        <f t="shared" si="2"/>
        <v>0</v>
      </c>
      <c r="G30" s="164"/>
      <c r="H30" s="54">
        <v>22</v>
      </c>
      <c r="I30" s="54">
        <v>2</v>
      </c>
      <c r="J30" s="54">
        <v>2</v>
      </c>
      <c r="K30" s="54">
        <v>0</v>
      </c>
      <c r="L30" s="53">
        <v>3600</v>
      </c>
      <c r="M30" s="54">
        <v>79.2</v>
      </c>
    </row>
    <row r="31" spans="2:13" x14ac:dyDescent="0.25">
      <c r="B31" s="49" t="s">
        <v>43</v>
      </c>
      <c r="C31" s="51">
        <v>2317</v>
      </c>
      <c r="D31" s="51">
        <v>2317</v>
      </c>
      <c r="E31" s="50">
        <v>0</v>
      </c>
      <c r="F31" s="19">
        <f t="shared" si="2"/>
        <v>0</v>
      </c>
      <c r="G31" s="163">
        <v>58445</v>
      </c>
      <c r="H31" s="51">
        <v>32041</v>
      </c>
      <c r="I31" s="50">
        <v>13.83</v>
      </c>
      <c r="J31" s="50">
        <v>13.829000000000001</v>
      </c>
      <c r="K31" s="50">
        <v>0</v>
      </c>
      <c r="L31" s="51">
        <v>1677.21</v>
      </c>
      <c r="M31" s="51">
        <v>53739.42</v>
      </c>
    </row>
    <row r="32" spans="2:13" x14ac:dyDescent="0.25">
      <c r="B32" s="52" t="s">
        <v>44</v>
      </c>
      <c r="C32" s="54">
        <v>7.5</v>
      </c>
      <c r="D32" s="54">
        <v>7.5</v>
      </c>
      <c r="E32" s="54">
        <v>0</v>
      </c>
      <c r="F32" s="67">
        <f t="shared" si="2"/>
        <v>0</v>
      </c>
      <c r="G32" s="161">
        <v>56.8</v>
      </c>
      <c r="H32" s="54">
        <v>48.25</v>
      </c>
      <c r="I32" s="54">
        <v>6.43</v>
      </c>
      <c r="J32" s="54">
        <v>6.4329999999999998</v>
      </c>
      <c r="K32" s="54">
        <v>0</v>
      </c>
      <c r="L32" s="53">
        <v>4937.2</v>
      </c>
      <c r="M32" s="54">
        <v>238.22</v>
      </c>
    </row>
    <row r="33" spans="2:13" x14ac:dyDescent="0.25">
      <c r="B33" s="165" t="s">
        <v>46</v>
      </c>
      <c r="C33" s="58">
        <v>17</v>
      </c>
      <c r="D33" s="58">
        <v>17</v>
      </c>
      <c r="E33" s="58">
        <v>0</v>
      </c>
      <c r="F33" s="67">
        <f t="shared" si="2"/>
        <v>0</v>
      </c>
      <c r="G33" s="161">
        <v>169.5</v>
      </c>
      <c r="H33" s="58">
        <v>18.100000000000001</v>
      </c>
      <c r="I33" s="58">
        <v>1.5</v>
      </c>
      <c r="J33" s="58">
        <v>1.0649999999999999</v>
      </c>
      <c r="K33" s="58">
        <v>0</v>
      </c>
      <c r="L33" s="59">
        <v>9533.15</v>
      </c>
      <c r="M33" s="58">
        <v>172.55</v>
      </c>
    </row>
    <row r="34" spans="2:13" x14ac:dyDescent="0.25">
      <c r="B34" s="166" t="s">
        <v>45</v>
      </c>
      <c r="C34" s="19"/>
      <c r="D34" s="19"/>
      <c r="E34" s="19"/>
      <c r="F34" s="19">
        <f t="shared" si="2"/>
        <v>0</v>
      </c>
      <c r="G34" s="160">
        <v>20</v>
      </c>
      <c r="H34" s="19"/>
      <c r="I34" s="13">
        <v>8</v>
      </c>
      <c r="J34" s="19"/>
      <c r="K34" s="19"/>
      <c r="L34" s="19"/>
      <c r="M34" s="19"/>
    </row>
    <row r="35" spans="2:13" ht="22.5" x14ac:dyDescent="0.25">
      <c r="B35" s="165" t="s">
        <v>133</v>
      </c>
      <c r="C35" s="54">
        <v>203</v>
      </c>
      <c r="D35" s="54">
        <v>203</v>
      </c>
      <c r="E35" s="54">
        <v>0</v>
      </c>
      <c r="F35" s="67">
        <f t="shared" si="2"/>
        <v>0</v>
      </c>
      <c r="G35" s="160">
        <v>863.6</v>
      </c>
      <c r="H35" s="53">
        <v>1446.6</v>
      </c>
      <c r="I35" s="54">
        <v>7.13</v>
      </c>
      <c r="J35" s="54">
        <v>7.1260000000000003</v>
      </c>
      <c r="K35" s="54">
        <v>0</v>
      </c>
      <c r="L35" s="54">
        <v>854.58</v>
      </c>
      <c r="M35" s="53">
        <v>1236.24</v>
      </c>
    </row>
    <row r="36" spans="2:13" x14ac:dyDescent="0.25">
      <c r="B36" s="49" t="s">
        <v>75</v>
      </c>
      <c r="C36" s="50">
        <v>455</v>
      </c>
      <c r="D36" s="50">
        <v>455</v>
      </c>
      <c r="E36" s="50">
        <v>0</v>
      </c>
      <c r="F36" s="67">
        <f t="shared" si="2"/>
        <v>0</v>
      </c>
      <c r="G36" s="161">
        <v>450</v>
      </c>
      <c r="H36" s="50">
        <v>674.9</v>
      </c>
      <c r="I36" s="50">
        <v>1.48</v>
      </c>
      <c r="J36" s="50">
        <v>1.4830000000000001</v>
      </c>
      <c r="K36" s="50">
        <v>0</v>
      </c>
      <c r="L36" s="51">
        <v>6000</v>
      </c>
      <c r="M36" s="51">
        <v>4049.4</v>
      </c>
    </row>
    <row r="37" spans="2:13" x14ac:dyDescent="0.25">
      <c r="B37" s="52" t="s">
        <v>48</v>
      </c>
      <c r="C37" s="54">
        <v>110.5</v>
      </c>
      <c r="D37" s="54">
        <v>105.5</v>
      </c>
      <c r="E37" s="54">
        <v>5</v>
      </c>
      <c r="F37" s="67">
        <f t="shared" si="2"/>
        <v>0</v>
      </c>
      <c r="G37" s="163">
        <v>3401</v>
      </c>
      <c r="H37" s="53">
        <v>3277.5</v>
      </c>
      <c r="I37" s="54">
        <v>31.07</v>
      </c>
      <c r="J37" s="54">
        <v>31.065999999999999</v>
      </c>
      <c r="K37" s="54">
        <v>0</v>
      </c>
      <c r="L37" s="53">
        <v>2270.73</v>
      </c>
      <c r="M37" s="53">
        <v>7442.31</v>
      </c>
    </row>
    <row r="38" spans="2:13" x14ac:dyDescent="0.25">
      <c r="B38" s="49" t="s">
        <v>49</v>
      </c>
      <c r="C38" s="50">
        <v>4</v>
      </c>
      <c r="D38" s="50">
        <v>4</v>
      </c>
      <c r="E38" s="50">
        <v>0</v>
      </c>
      <c r="F38" s="19">
        <f t="shared" si="2"/>
        <v>0</v>
      </c>
      <c r="G38" s="160">
        <v>28</v>
      </c>
      <c r="H38" s="50">
        <v>22.3</v>
      </c>
      <c r="I38" s="50">
        <v>5.58</v>
      </c>
      <c r="J38" s="50">
        <v>5.5750000000000002</v>
      </c>
      <c r="K38" s="50">
        <v>0</v>
      </c>
      <c r="L38" s="51">
        <v>5455.16</v>
      </c>
      <c r="M38" s="50">
        <v>121.65</v>
      </c>
    </row>
    <row r="39" spans="2:13" ht="22.5" x14ac:dyDescent="0.25">
      <c r="B39" s="165" t="s">
        <v>50</v>
      </c>
      <c r="C39" s="54">
        <v>52</v>
      </c>
      <c r="D39" s="54">
        <v>52</v>
      </c>
      <c r="E39" s="54">
        <v>0</v>
      </c>
      <c r="F39" s="67">
        <f t="shared" si="2"/>
        <v>0</v>
      </c>
      <c r="G39" s="163">
        <v>18800</v>
      </c>
      <c r="H39" s="53">
        <v>1976</v>
      </c>
      <c r="I39" s="54">
        <v>38</v>
      </c>
      <c r="J39" s="54">
        <v>38</v>
      </c>
      <c r="K39" s="54">
        <v>0</v>
      </c>
      <c r="L39" s="54">
        <v>427.26</v>
      </c>
      <c r="M39" s="54">
        <v>844.27</v>
      </c>
    </row>
    <row r="40" spans="2:13" x14ac:dyDescent="0.25">
      <c r="B40" s="49" t="s">
        <v>51</v>
      </c>
      <c r="C40" s="51">
        <v>2050</v>
      </c>
      <c r="D40" s="51">
        <v>2050</v>
      </c>
      <c r="E40" s="50">
        <v>0</v>
      </c>
      <c r="F40" s="19">
        <f t="shared" si="2"/>
        <v>0</v>
      </c>
      <c r="G40" s="163">
        <v>13110.7</v>
      </c>
      <c r="H40" s="51">
        <v>6863.9</v>
      </c>
      <c r="I40" s="50">
        <v>3.35</v>
      </c>
      <c r="J40" s="50">
        <v>3.3479999999999999</v>
      </c>
      <c r="K40" s="50">
        <v>0</v>
      </c>
      <c r="L40" s="51">
        <v>3030.63</v>
      </c>
      <c r="M40" s="51">
        <v>20801.95</v>
      </c>
    </row>
    <row r="41" spans="2:13" x14ac:dyDescent="0.25">
      <c r="B41" s="52" t="s">
        <v>53</v>
      </c>
      <c r="C41" s="54">
        <v>46</v>
      </c>
      <c r="D41" s="54">
        <v>46</v>
      </c>
      <c r="E41" s="54">
        <v>0</v>
      </c>
      <c r="F41" s="67">
        <f t="shared" si="2"/>
        <v>0</v>
      </c>
      <c r="G41" s="163">
        <v>1830</v>
      </c>
      <c r="H41" s="53">
        <v>1392</v>
      </c>
      <c r="I41" s="54">
        <v>30.26</v>
      </c>
      <c r="J41" s="54">
        <v>30.260999999999999</v>
      </c>
      <c r="K41" s="54">
        <v>0</v>
      </c>
      <c r="L41" s="53">
        <v>1652.59</v>
      </c>
      <c r="M41" s="53">
        <v>2300.4</v>
      </c>
    </row>
    <row r="42" spans="2:13" x14ac:dyDescent="0.25">
      <c r="B42" s="49" t="s">
        <v>55</v>
      </c>
      <c r="C42" s="50">
        <v>15</v>
      </c>
      <c r="D42" s="50">
        <v>15</v>
      </c>
      <c r="E42" s="50">
        <v>0</v>
      </c>
      <c r="F42" s="19">
        <f t="shared" si="2"/>
        <v>0</v>
      </c>
      <c r="G42" s="160">
        <v>716</v>
      </c>
      <c r="H42" s="50">
        <v>633.5</v>
      </c>
      <c r="I42" s="50">
        <v>42.23</v>
      </c>
      <c r="J42" s="50">
        <v>42.232999999999997</v>
      </c>
      <c r="K42" s="50">
        <v>0</v>
      </c>
      <c r="L42" s="51">
        <v>3787.45</v>
      </c>
      <c r="M42" s="51">
        <v>2399.35</v>
      </c>
    </row>
    <row r="43" spans="2:13" x14ac:dyDescent="0.25">
      <c r="B43" s="52" t="s">
        <v>56</v>
      </c>
      <c r="C43" s="54">
        <v>2</v>
      </c>
      <c r="D43" s="54">
        <v>2</v>
      </c>
      <c r="E43" s="54">
        <v>0</v>
      </c>
      <c r="F43" s="67">
        <f t="shared" si="2"/>
        <v>0</v>
      </c>
      <c r="G43" s="160">
        <v>18</v>
      </c>
      <c r="H43" s="54">
        <v>12.4</v>
      </c>
      <c r="I43" s="54">
        <v>6.2</v>
      </c>
      <c r="J43" s="54">
        <v>6.2</v>
      </c>
      <c r="K43" s="54">
        <v>0</v>
      </c>
      <c r="L43" s="53">
        <v>7154.84</v>
      </c>
      <c r="M43" s="54">
        <v>88.72</v>
      </c>
    </row>
    <row r="44" spans="2:13" x14ac:dyDescent="0.25">
      <c r="B44" s="49" t="s">
        <v>57</v>
      </c>
      <c r="C44" s="50">
        <v>8.5</v>
      </c>
      <c r="D44" s="50">
        <v>8.5</v>
      </c>
      <c r="E44" s="50">
        <v>0</v>
      </c>
      <c r="F44" s="67">
        <f t="shared" si="2"/>
        <v>0</v>
      </c>
      <c r="G44" s="161">
        <v>83.25</v>
      </c>
      <c r="H44" s="50">
        <v>75.349999999999994</v>
      </c>
      <c r="I44" s="50">
        <v>8.86</v>
      </c>
      <c r="J44" s="50">
        <v>8.8650000000000002</v>
      </c>
      <c r="K44" s="50">
        <v>0</v>
      </c>
      <c r="L44" s="51">
        <v>4366.58</v>
      </c>
      <c r="M44" s="50">
        <v>329.02</v>
      </c>
    </row>
    <row r="45" spans="2:13" x14ac:dyDescent="0.25">
      <c r="B45" s="165" t="s">
        <v>58</v>
      </c>
      <c r="C45" s="54">
        <v>306</v>
      </c>
      <c r="D45" s="54">
        <v>306</v>
      </c>
      <c r="E45" s="54">
        <v>0</v>
      </c>
      <c r="F45" s="67">
        <f t="shared" si="2"/>
        <v>0</v>
      </c>
      <c r="G45" s="163">
        <v>2129</v>
      </c>
      <c r="H45" s="53">
        <v>10322.5</v>
      </c>
      <c r="I45" s="54">
        <v>33.729999999999997</v>
      </c>
      <c r="J45" s="54">
        <v>33.734000000000002</v>
      </c>
      <c r="K45" s="54">
        <v>0</v>
      </c>
      <c r="L45" s="53">
        <v>1681.48</v>
      </c>
      <c r="M45" s="53">
        <v>17357.09</v>
      </c>
    </row>
    <row r="46" spans="2:13" ht="22.5" x14ac:dyDescent="0.25">
      <c r="B46" s="49" t="s">
        <v>59</v>
      </c>
      <c r="C46" s="50">
        <v>1</v>
      </c>
      <c r="D46" s="50">
        <v>1</v>
      </c>
      <c r="E46" s="50">
        <v>0</v>
      </c>
      <c r="F46" s="19">
        <f t="shared" si="2"/>
        <v>0</v>
      </c>
      <c r="G46" s="167"/>
      <c r="H46" s="50">
        <v>14</v>
      </c>
      <c r="I46" s="50">
        <v>14</v>
      </c>
      <c r="J46" s="50">
        <v>14</v>
      </c>
      <c r="K46" s="50">
        <v>0</v>
      </c>
      <c r="L46" s="50">
        <v>980</v>
      </c>
      <c r="M46" s="50">
        <v>13.72</v>
      </c>
    </row>
    <row r="47" spans="2:13" x14ac:dyDescent="0.25">
      <c r="B47" s="52" t="s">
        <v>60</v>
      </c>
      <c r="C47" s="54">
        <v>584</v>
      </c>
      <c r="D47" s="54">
        <v>584</v>
      </c>
      <c r="E47" s="54">
        <v>0</v>
      </c>
      <c r="F47" s="67">
        <f t="shared" si="2"/>
        <v>0</v>
      </c>
      <c r="G47" s="163">
        <v>18650</v>
      </c>
      <c r="H47" s="53">
        <v>1975</v>
      </c>
      <c r="I47" s="54">
        <v>3.38</v>
      </c>
      <c r="J47" s="54">
        <v>3.3820000000000001</v>
      </c>
      <c r="K47" s="54">
        <v>0</v>
      </c>
      <c r="L47" s="53">
        <v>2737.27</v>
      </c>
      <c r="M47" s="53">
        <v>5406.1</v>
      </c>
    </row>
    <row r="48" spans="2:13" ht="22.5" x14ac:dyDescent="0.25">
      <c r="B48" s="49" t="s">
        <v>62</v>
      </c>
      <c r="C48" s="50">
        <v>511</v>
      </c>
      <c r="D48" s="50">
        <v>498</v>
      </c>
      <c r="E48" s="50">
        <v>13</v>
      </c>
      <c r="F48" s="19">
        <f t="shared" si="2"/>
        <v>0</v>
      </c>
      <c r="G48" s="163">
        <v>24538</v>
      </c>
      <c r="H48" s="51">
        <v>16616.5</v>
      </c>
      <c r="I48" s="50">
        <v>33.369999999999997</v>
      </c>
      <c r="J48" s="50">
        <v>33.366</v>
      </c>
      <c r="K48" s="50">
        <v>0</v>
      </c>
      <c r="L48" s="51">
        <v>4172.9799999999996</v>
      </c>
      <c r="M48" s="51">
        <v>69340.28</v>
      </c>
    </row>
    <row r="49" spans="2:13" x14ac:dyDescent="0.25">
      <c r="B49" s="52" t="s">
        <v>63</v>
      </c>
      <c r="C49" s="54">
        <v>140</v>
      </c>
      <c r="D49" s="54">
        <v>140</v>
      </c>
      <c r="E49" s="54">
        <v>0</v>
      </c>
      <c r="F49" s="67">
        <f t="shared" si="2"/>
        <v>0</v>
      </c>
      <c r="G49" s="163">
        <v>7785</v>
      </c>
      <c r="H49" s="53">
        <v>2995.8</v>
      </c>
      <c r="I49" s="54">
        <v>21.4</v>
      </c>
      <c r="J49" s="54">
        <v>21.399000000000001</v>
      </c>
      <c r="K49" s="54">
        <v>0</v>
      </c>
      <c r="L49" s="53">
        <v>2965.34</v>
      </c>
      <c r="M49" s="53">
        <v>8883.56</v>
      </c>
    </row>
    <row r="50" spans="2:13" x14ac:dyDescent="0.25">
      <c r="B50" s="49" t="s">
        <v>64</v>
      </c>
      <c r="C50" s="50">
        <v>18</v>
      </c>
      <c r="D50" s="50">
        <v>18</v>
      </c>
      <c r="E50" s="50">
        <v>0</v>
      </c>
      <c r="F50" s="19">
        <f t="shared" si="2"/>
        <v>0</v>
      </c>
      <c r="G50" s="160">
        <v>100</v>
      </c>
      <c r="H50" s="50">
        <v>50.4</v>
      </c>
      <c r="I50" s="50">
        <v>2.8</v>
      </c>
      <c r="J50" s="50">
        <v>2.8</v>
      </c>
      <c r="K50" s="50">
        <v>0</v>
      </c>
      <c r="L50" s="51">
        <v>4200</v>
      </c>
      <c r="M50" s="50">
        <v>211.68</v>
      </c>
    </row>
    <row r="51" spans="2:13" x14ac:dyDescent="0.25">
      <c r="B51" s="52" t="s">
        <v>67</v>
      </c>
      <c r="C51" s="54">
        <v>10</v>
      </c>
      <c r="D51" s="54">
        <v>10</v>
      </c>
      <c r="E51" s="54">
        <v>0</v>
      </c>
      <c r="F51" s="67">
        <f t="shared" si="2"/>
        <v>0</v>
      </c>
      <c r="G51" s="161">
        <v>112.5</v>
      </c>
      <c r="H51" s="54">
        <v>127</v>
      </c>
      <c r="I51" s="54">
        <v>12.7</v>
      </c>
      <c r="J51" s="54">
        <v>12.7</v>
      </c>
      <c r="K51" s="54">
        <v>0</v>
      </c>
      <c r="L51" s="53">
        <v>2449.21</v>
      </c>
      <c r="M51" s="54">
        <v>311.05</v>
      </c>
    </row>
    <row r="52" spans="2:13" ht="22.5" x14ac:dyDescent="0.25">
      <c r="B52" s="166" t="s">
        <v>77</v>
      </c>
      <c r="C52" s="19"/>
      <c r="D52" s="19"/>
      <c r="E52" s="19"/>
      <c r="F52" s="19">
        <f t="shared" si="2"/>
        <v>0</v>
      </c>
      <c r="G52" s="163">
        <v>3250</v>
      </c>
      <c r="H52" s="19"/>
      <c r="I52" s="13">
        <v>25</v>
      </c>
      <c r="J52" s="19"/>
      <c r="K52" s="19"/>
      <c r="L52" s="19"/>
      <c r="M52" s="19"/>
    </row>
    <row r="53" spans="2:13" x14ac:dyDescent="0.25">
      <c r="B53" s="199" t="s">
        <v>69</v>
      </c>
      <c r="C53" s="200">
        <v>10853.3</v>
      </c>
      <c r="D53" s="200">
        <v>10770.3</v>
      </c>
      <c r="E53" s="201">
        <v>83</v>
      </c>
      <c r="F53" s="200">
        <f>SUM(F15:F52)</f>
        <v>0</v>
      </c>
      <c r="G53" s="200">
        <f>SUM(G15:G52)</f>
        <v>246047.95</v>
      </c>
      <c r="H53" s="200">
        <v>167906.89</v>
      </c>
      <c r="I53" s="201">
        <v>0</v>
      </c>
      <c r="J53" s="201">
        <v>0</v>
      </c>
      <c r="K53" s="201">
        <v>0</v>
      </c>
      <c r="L53" s="201">
        <v>0</v>
      </c>
      <c r="M53" s="200">
        <v>401131.77</v>
      </c>
    </row>
    <row r="54" spans="2:13" x14ac:dyDescent="0.2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</row>
    <row r="55" spans="2:13" x14ac:dyDescent="0.25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2:13" x14ac:dyDescent="0.2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</row>
    <row r="57" spans="2:13" x14ac:dyDescent="0.25">
      <c r="B57" s="226" t="s">
        <v>139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</row>
    <row r="58" spans="2:13" x14ac:dyDescent="0.25">
      <c r="B58" s="103"/>
      <c r="C58" s="40" t="s">
        <v>3</v>
      </c>
      <c r="D58" s="41">
        <v>2015</v>
      </c>
      <c r="E58" s="103"/>
      <c r="F58" s="103"/>
      <c r="G58" s="103"/>
      <c r="H58" s="103"/>
      <c r="I58" s="103"/>
      <c r="J58" s="103"/>
      <c r="K58" s="103"/>
      <c r="L58" s="103"/>
      <c r="M58" s="103"/>
    </row>
    <row r="59" spans="2:13" ht="45" x14ac:dyDescent="0.25">
      <c r="B59" s="30" t="s">
        <v>20</v>
      </c>
      <c r="C59" s="6" t="s">
        <v>219</v>
      </c>
      <c r="D59" s="6" t="s">
        <v>220</v>
      </c>
      <c r="E59" s="6" t="s">
        <v>86</v>
      </c>
      <c r="F59" s="6" t="s">
        <v>132</v>
      </c>
      <c r="G59" s="6" t="s">
        <v>88</v>
      </c>
      <c r="H59" s="6" t="s">
        <v>221</v>
      </c>
      <c r="I59" s="6" t="s">
        <v>231</v>
      </c>
      <c r="J59" s="6" t="s">
        <v>224</v>
      </c>
      <c r="K59" s="6" t="s">
        <v>91</v>
      </c>
      <c r="L59" s="6" t="s">
        <v>92</v>
      </c>
      <c r="M59" s="6" t="s">
        <v>93</v>
      </c>
    </row>
    <row r="60" spans="2:13" ht="22.5" x14ac:dyDescent="0.25">
      <c r="B60" s="49" t="s">
        <v>25</v>
      </c>
      <c r="C60" s="51">
        <v>1340</v>
      </c>
      <c r="D60" s="51">
        <v>1090</v>
      </c>
      <c r="E60" s="50">
        <v>250</v>
      </c>
      <c r="F60" s="168">
        <f>C60-D60-E60</f>
        <v>0</v>
      </c>
      <c r="G60" s="163">
        <v>30720.6</v>
      </c>
      <c r="H60" s="51">
        <v>11613</v>
      </c>
      <c r="I60" s="50">
        <v>10.65</v>
      </c>
      <c r="J60" s="50">
        <v>10.654</v>
      </c>
      <c r="K60" s="50">
        <v>0</v>
      </c>
      <c r="L60" s="50">
        <v>403.58</v>
      </c>
      <c r="M60" s="51">
        <v>4686.7700000000004</v>
      </c>
    </row>
    <row r="61" spans="2:13" x14ac:dyDescent="0.25">
      <c r="B61" s="52" t="s">
        <v>28</v>
      </c>
      <c r="C61" s="54">
        <v>38</v>
      </c>
      <c r="D61" s="54">
        <v>38</v>
      </c>
      <c r="E61" s="54">
        <v>0</v>
      </c>
      <c r="F61" s="169">
        <f t="shared" ref="F61:F73" si="3">C61-D61-E61</f>
        <v>0</v>
      </c>
      <c r="G61" s="164"/>
      <c r="H61" s="54">
        <v>38</v>
      </c>
      <c r="I61" s="54">
        <v>1</v>
      </c>
      <c r="J61" s="54">
        <v>1</v>
      </c>
      <c r="K61" s="53">
        <v>10500</v>
      </c>
      <c r="L61" s="53">
        <v>11447.37</v>
      </c>
      <c r="M61" s="54">
        <v>435</v>
      </c>
    </row>
    <row r="62" spans="2:13" ht="22.5" x14ac:dyDescent="0.25">
      <c r="B62" s="49" t="s">
        <v>73</v>
      </c>
      <c r="C62" s="50">
        <v>26</v>
      </c>
      <c r="D62" s="50">
        <v>26</v>
      </c>
      <c r="E62" s="50">
        <v>0</v>
      </c>
      <c r="F62" s="168">
        <f t="shared" si="3"/>
        <v>0</v>
      </c>
      <c r="G62" s="160">
        <v>445.5</v>
      </c>
      <c r="H62" s="50">
        <v>5.46</v>
      </c>
      <c r="I62" s="50">
        <v>0.21</v>
      </c>
      <c r="J62" s="50">
        <v>0.21</v>
      </c>
      <c r="K62" s="50">
        <v>0</v>
      </c>
      <c r="L62" s="51">
        <v>32000</v>
      </c>
      <c r="M62" s="50">
        <v>174.72</v>
      </c>
    </row>
    <row r="63" spans="2:13" ht="22.5" x14ac:dyDescent="0.25">
      <c r="B63" s="52" t="s">
        <v>74</v>
      </c>
      <c r="C63" s="54">
        <v>220.2</v>
      </c>
      <c r="D63" s="54">
        <v>210.2</v>
      </c>
      <c r="E63" s="54">
        <v>10</v>
      </c>
      <c r="F63" s="169">
        <f t="shared" si="3"/>
        <v>0</v>
      </c>
      <c r="G63" s="162">
        <v>3869</v>
      </c>
      <c r="H63" s="53">
        <v>2780.92</v>
      </c>
      <c r="I63" s="54">
        <v>13.23</v>
      </c>
      <c r="J63" s="54">
        <v>13.23</v>
      </c>
      <c r="K63" s="54">
        <v>0</v>
      </c>
      <c r="L63" s="54">
        <v>495.68</v>
      </c>
      <c r="M63" s="53">
        <v>1378.45</v>
      </c>
    </row>
    <row r="64" spans="2:13" x14ac:dyDescent="0.25">
      <c r="B64" s="49" t="s">
        <v>134</v>
      </c>
      <c r="C64" s="51">
        <v>7804</v>
      </c>
      <c r="D64" s="51">
        <v>5304</v>
      </c>
      <c r="E64" s="51">
        <v>2500</v>
      </c>
      <c r="F64" s="168">
        <f t="shared" si="3"/>
        <v>0</v>
      </c>
      <c r="G64" s="163">
        <v>3684.25</v>
      </c>
      <c r="H64" s="51">
        <v>2637.25</v>
      </c>
      <c r="I64" s="50">
        <v>0.5</v>
      </c>
      <c r="J64" s="50">
        <v>0.497</v>
      </c>
      <c r="K64" s="51">
        <v>4500</v>
      </c>
      <c r="L64" s="51">
        <v>4033.8</v>
      </c>
      <c r="M64" s="51">
        <v>10638.15</v>
      </c>
    </row>
    <row r="65" spans="2:13" x14ac:dyDescent="0.25">
      <c r="B65" s="52" t="s">
        <v>43</v>
      </c>
      <c r="C65" s="54">
        <v>634</v>
      </c>
      <c r="D65" s="54">
        <v>634</v>
      </c>
      <c r="E65" s="54">
        <v>0</v>
      </c>
      <c r="F65" s="169">
        <f t="shared" si="3"/>
        <v>0</v>
      </c>
      <c r="G65" s="162">
        <v>2700</v>
      </c>
      <c r="H65" s="53">
        <v>5753.5</v>
      </c>
      <c r="I65" s="54">
        <v>9.07</v>
      </c>
      <c r="J65" s="54">
        <v>9.0749999999999993</v>
      </c>
      <c r="K65" s="54">
        <v>0</v>
      </c>
      <c r="L65" s="53">
        <v>2018.25</v>
      </c>
      <c r="M65" s="53">
        <v>11612</v>
      </c>
    </row>
    <row r="66" spans="2:13" x14ac:dyDescent="0.25">
      <c r="B66" s="49" t="s">
        <v>46</v>
      </c>
      <c r="C66" s="51">
        <v>4345.5</v>
      </c>
      <c r="D66" s="51">
        <v>4341</v>
      </c>
      <c r="E66" s="50">
        <v>4.5</v>
      </c>
      <c r="F66" s="168">
        <f t="shared" si="3"/>
        <v>0</v>
      </c>
      <c r="G66" s="163">
        <v>1466.27</v>
      </c>
      <c r="H66" s="51">
        <v>3554.33</v>
      </c>
      <c r="I66" s="50">
        <v>0.82</v>
      </c>
      <c r="J66" s="50">
        <v>0.81899999999999995</v>
      </c>
      <c r="K66" s="50">
        <v>0</v>
      </c>
      <c r="L66" s="51">
        <v>13223.63</v>
      </c>
      <c r="M66" s="51">
        <v>47001.15</v>
      </c>
    </row>
    <row r="67" spans="2:13" ht="22.5" x14ac:dyDescent="0.25">
      <c r="B67" s="52" t="s">
        <v>133</v>
      </c>
      <c r="C67" s="53">
        <v>6069</v>
      </c>
      <c r="D67" s="53">
        <v>6057</v>
      </c>
      <c r="E67" s="54">
        <v>12</v>
      </c>
      <c r="F67" s="169">
        <f t="shared" si="3"/>
        <v>0</v>
      </c>
      <c r="G67" s="162">
        <v>33934.9</v>
      </c>
      <c r="H67" s="53">
        <v>31273.8</v>
      </c>
      <c r="I67" s="54">
        <v>5.16</v>
      </c>
      <c r="J67" s="54">
        <v>5.1630000000000003</v>
      </c>
      <c r="K67" s="54">
        <v>0</v>
      </c>
      <c r="L67" s="53">
        <v>1148.07</v>
      </c>
      <c r="M67" s="53">
        <v>35904.660000000003</v>
      </c>
    </row>
    <row r="68" spans="2:13" x14ac:dyDescent="0.25">
      <c r="B68" s="49" t="s">
        <v>75</v>
      </c>
      <c r="C68" s="50">
        <v>732</v>
      </c>
      <c r="D68" s="50">
        <v>732</v>
      </c>
      <c r="E68" s="50">
        <v>0</v>
      </c>
      <c r="F68" s="168">
        <f t="shared" si="3"/>
        <v>0</v>
      </c>
      <c r="G68" s="160">
        <v>485</v>
      </c>
      <c r="H68" s="51">
        <v>1090.5999999999999</v>
      </c>
      <c r="I68" s="50">
        <v>1.49</v>
      </c>
      <c r="J68" s="50">
        <v>1.49</v>
      </c>
      <c r="K68" s="50">
        <v>0</v>
      </c>
      <c r="L68" s="51">
        <v>6401.61</v>
      </c>
      <c r="M68" s="51">
        <v>6981.6</v>
      </c>
    </row>
    <row r="69" spans="2:13" x14ac:dyDescent="0.25">
      <c r="B69" s="52" t="s">
        <v>135</v>
      </c>
      <c r="C69" s="54">
        <v>30</v>
      </c>
      <c r="D69" s="54">
        <v>17</v>
      </c>
      <c r="E69" s="54">
        <v>13</v>
      </c>
      <c r="F69" s="169">
        <f t="shared" si="3"/>
        <v>0</v>
      </c>
      <c r="G69" s="161">
        <v>3.3</v>
      </c>
      <c r="H69" s="54">
        <v>4.25</v>
      </c>
      <c r="I69" s="54">
        <v>0.25</v>
      </c>
      <c r="J69" s="54">
        <v>0.25</v>
      </c>
      <c r="K69" s="54">
        <v>0</v>
      </c>
      <c r="L69" s="53">
        <v>18000</v>
      </c>
      <c r="M69" s="54">
        <v>76.5</v>
      </c>
    </row>
    <row r="70" spans="2:13" x14ac:dyDescent="0.25">
      <c r="B70" s="49" t="s">
        <v>51</v>
      </c>
      <c r="C70" s="51">
        <v>12986</v>
      </c>
      <c r="D70" s="51">
        <v>12986</v>
      </c>
      <c r="E70" s="50">
        <v>0</v>
      </c>
      <c r="F70" s="168">
        <f t="shared" si="3"/>
        <v>0</v>
      </c>
      <c r="G70" s="163">
        <v>14850.21</v>
      </c>
      <c r="H70" s="51">
        <v>15819.5</v>
      </c>
      <c r="I70" s="50">
        <v>1.22</v>
      </c>
      <c r="J70" s="50">
        <v>1.218</v>
      </c>
      <c r="K70" s="50">
        <v>0</v>
      </c>
      <c r="L70" s="51">
        <v>3830.83</v>
      </c>
      <c r="M70" s="51">
        <v>60601.760000000002</v>
      </c>
    </row>
    <row r="71" spans="2:13" x14ac:dyDescent="0.25">
      <c r="B71" s="52" t="s">
        <v>60</v>
      </c>
      <c r="C71" s="53">
        <v>32171</v>
      </c>
      <c r="D71" s="53">
        <v>32171</v>
      </c>
      <c r="E71" s="54">
        <v>0</v>
      </c>
      <c r="F71" s="169">
        <f t="shared" si="3"/>
        <v>0</v>
      </c>
      <c r="G71" s="162">
        <v>68220</v>
      </c>
      <c r="H71" s="53">
        <v>81267.39</v>
      </c>
      <c r="I71" s="54">
        <v>2.5299999999999998</v>
      </c>
      <c r="J71" s="54">
        <v>2.5259999999999998</v>
      </c>
      <c r="K71" s="54">
        <v>0</v>
      </c>
      <c r="L71" s="53">
        <v>2676.84</v>
      </c>
      <c r="M71" s="53">
        <v>217539.66</v>
      </c>
    </row>
    <row r="72" spans="2:13" x14ac:dyDescent="0.25">
      <c r="B72" s="49" t="s">
        <v>64</v>
      </c>
      <c r="C72" s="50">
        <v>3</v>
      </c>
      <c r="D72" s="50">
        <v>3</v>
      </c>
      <c r="E72" s="50">
        <v>0</v>
      </c>
      <c r="F72" s="168">
        <f t="shared" si="3"/>
        <v>0</v>
      </c>
      <c r="G72" s="160">
        <v>10</v>
      </c>
      <c r="H72" s="50">
        <v>2.76</v>
      </c>
      <c r="I72" s="50">
        <v>0.92</v>
      </c>
      <c r="J72" s="50">
        <v>0.92</v>
      </c>
      <c r="K72" s="50">
        <v>0</v>
      </c>
      <c r="L72" s="51">
        <v>4600</v>
      </c>
      <c r="M72" s="50">
        <v>12.7</v>
      </c>
    </row>
    <row r="73" spans="2:13" ht="22.5" x14ac:dyDescent="0.25">
      <c r="B73" s="170" t="s">
        <v>77</v>
      </c>
      <c r="C73" s="62"/>
      <c r="D73" s="62"/>
      <c r="E73" s="62"/>
      <c r="F73" s="169">
        <f t="shared" si="3"/>
        <v>0</v>
      </c>
      <c r="G73" s="162">
        <v>3062</v>
      </c>
      <c r="H73" s="62"/>
      <c r="I73" s="58">
        <v>11.961</v>
      </c>
      <c r="J73" s="62"/>
      <c r="K73" s="62"/>
      <c r="L73" s="62"/>
      <c r="M73" s="62"/>
    </row>
    <row r="74" spans="2:13" x14ac:dyDescent="0.25">
      <c r="B74" s="202" t="s">
        <v>69</v>
      </c>
      <c r="C74" s="203">
        <v>66398.7</v>
      </c>
      <c r="D74" s="203">
        <v>63609.2</v>
      </c>
      <c r="E74" s="203">
        <v>2789.5</v>
      </c>
      <c r="F74" s="203">
        <f>SUM(F60:F73)</f>
        <v>0</v>
      </c>
      <c r="G74" s="203">
        <f>SUM(G60:G73)</f>
        <v>163451.03</v>
      </c>
      <c r="H74" s="203">
        <v>155840.76</v>
      </c>
      <c r="I74" s="204">
        <v>0</v>
      </c>
      <c r="J74" s="204">
        <v>0</v>
      </c>
      <c r="K74" s="204">
        <v>0</v>
      </c>
      <c r="L74" s="204">
        <v>0</v>
      </c>
      <c r="M74" s="203">
        <v>397043.12</v>
      </c>
    </row>
  </sheetData>
  <mergeCells count="6">
    <mergeCell ref="B57:M57"/>
    <mergeCell ref="B3:M3"/>
    <mergeCell ref="B4:M4"/>
    <mergeCell ref="B5:M5"/>
    <mergeCell ref="B7:C7"/>
    <mergeCell ref="B12:M12"/>
  </mergeCells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E32" sqref="E32"/>
    </sheetView>
  </sheetViews>
  <sheetFormatPr baseColWidth="10" defaultRowHeight="15" x14ac:dyDescent="0.25"/>
  <cols>
    <col min="1" max="1" width="5.28515625" customWidth="1"/>
    <col min="4" max="4" width="11.140625" customWidth="1"/>
    <col min="5" max="5" width="12.140625" customWidth="1"/>
  </cols>
  <sheetData>
    <row r="2" spans="2:6" ht="15.75" thickBot="1" x14ac:dyDescent="0.3">
      <c r="B2" s="193" t="s">
        <v>228</v>
      </c>
    </row>
    <row r="3" spans="2:6" ht="22.5" x14ac:dyDescent="0.25">
      <c r="B3" s="182" t="s">
        <v>194</v>
      </c>
      <c r="C3" s="183" t="s">
        <v>195</v>
      </c>
      <c r="D3" s="184" t="s">
        <v>196</v>
      </c>
      <c r="E3" s="194">
        <v>2015</v>
      </c>
      <c r="F3" s="103"/>
    </row>
    <row r="4" spans="2:6" ht="23.25" thickBot="1" x14ac:dyDescent="0.3">
      <c r="B4" s="185" t="s">
        <v>4</v>
      </c>
      <c r="C4" s="186" t="s">
        <v>5</v>
      </c>
      <c r="D4" s="187" t="s">
        <v>197</v>
      </c>
      <c r="E4" s="195" t="s">
        <v>217</v>
      </c>
      <c r="F4" s="103"/>
    </row>
    <row r="5" spans="2:6" x14ac:dyDescent="0.25">
      <c r="B5" s="224"/>
      <c r="C5" s="224"/>
      <c r="D5" s="224"/>
      <c r="E5" s="224"/>
      <c r="F5" s="224"/>
    </row>
    <row r="6" spans="2:6" ht="33.75" x14ac:dyDescent="0.25">
      <c r="B6" s="205" t="s">
        <v>198</v>
      </c>
      <c r="C6" s="205" t="s">
        <v>216</v>
      </c>
      <c r="D6" s="205" t="s">
        <v>199</v>
      </c>
      <c r="E6" s="205" t="s">
        <v>200</v>
      </c>
      <c r="F6" s="205" t="s">
        <v>201</v>
      </c>
    </row>
    <row r="7" spans="2:6" x14ac:dyDescent="0.25">
      <c r="B7" s="206" t="s">
        <v>202</v>
      </c>
      <c r="C7" s="207"/>
      <c r="D7" s="207"/>
      <c r="E7" s="207"/>
      <c r="F7" s="207"/>
    </row>
    <row r="8" spans="2:6" x14ac:dyDescent="0.25">
      <c r="B8" s="52" t="s">
        <v>203</v>
      </c>
      <c r="C8" s="53">
        <v>11101.321</v>
      </c>
      <c r="D8" s="53">
        <v>109909.93700000001</v>
      </c>
      <c r="E8" s="53">
        <v>640043.40800000005</v>
      </c>
      <c r="F8" s="54">
        <v>0</v>
      </c>
    </row>
    <row r="9" spans="2:6" x14ac:dyDescent="0.25">
      <c r="B9" s="49" t="s">
        <v>204</v>
      </c>
      <c r="C9" s="50">
        <v>282.63499999999999</v>
      </c>
      <c r="D9" s="51">
        <v>2828.904</v>
      </c>
      <c r="E9" s="51">
        <v>17753.235000000001</v>
      </c>
      <c r="F9" s="50">
        <v>0</v>
      </c>
    </row>
    <row r="10" spans="2:6" x14ac:dyDescent="0.25">
      <c r="B10" s="188" t="s">
        <v>69</v>
      </c>
      <c r="C10" s="189">
        <v>11383.956</v>
      </c>
      <c r="D10" s="189">
        <v>112738.841</v>
      </c>
      <c r="E10" s="191">
        <v>657796.64300000004</v>
      </c>
      <c r="F10" s="190">
        <v>0</v>
      </c>
    </row>
    <row r="11" spans="2:6" x14ac:dyDescent="0.25">
      <c r="B11" s="206" t="s">
        <v>205</v>
      </c>
      <c r="C11" s="207"/>
      <c r="D11" s="207"/>
      <c r="E11" s="207"/>
      <c r="F11" s="207"/>
    </row>
    <row r="12" spans="2:6" x14ac:dyDescent="0.25">
      <c r="B12" s="52" t="s">
        <v>203</v>
      </c>
      <c r="C12" s="53">
        <v>7385.3530000000001</v>
      </c>
      <c r="D12" s="53">
        <v>71637.664000000004</v>
      </c>
      <c r="E12" s="54">
        <v>0</v>
      </c>
      <c r="F12" s="53">
        <v>5012755.9919999996</v>
      </c>
    </row>
    <row r="13" spans="2:6" x14ac:dyDescent="0.25">
      <c r="B13" s="49" t="s">
        <v>206</v>
      </c>
      <c r="C13" s="50">
        <v>447.51400000000001</v>
      </c>
      <c r="D13" s="51">
        <v>4700.2179999999998</v>
      </c>
      <c r="E13" s="50">
        <v>0</v>
      </c>
      <c r="F13" s="51">
        <v>211863.06899999999</v>
      </c>
    </row>
    <row r="14" spans="2:6" x14ac:dyDescent="0.25">
      <c r="B14" s="52" t="s">
        <v>207</v>
      </c>
      <c r="C14" s="54">
        <v>156.52799999999999</v>
      </c>
      <c r="D14" s="53">
        <v>1563.67</v>
      </c>
      <c r="E14" s="54">
        <v>0</v>
      </c>
      <c r="F14" s="53">
        <v>122564.29</v>
      </c>
    </row>
    <row r="15" spans="2:6" x14ac:dyDescent="0.25">
      <c r="B15" s="49" t="s">
        <v>204</v>
      </c>
      <c r="C15" s="50">
        <v>243.102</v>
      </c>
      <c r="D15" s="51">
        <v>2429.924</v>
      </c>
      <c r="E15" s="50">
        <v>0</v>
      </c>
      <c r="F15" s="51">
        <v>170682.51</v>
      </c>
    </row>
    <row r="16" spans="2:6" x14ac:dyDescent="0.25">
      <c r="B16" s="52" t="s">
        <v>208</v>
      </c>
      <c r="C16" s="53">
        <v>6440.9449999999997</v>
      </c>
      <c r="D16" s="53">
        <v>67415.073999999993</v>
      </c>
      <c r="E16" s="54">
        <v>0</v>
      </c>
      <c r="F16" s="53">
        <v>1966374.2450000001</v>
      </c>
    </row>
    <row r="17" spans="2:6" x14ac:dyDescent="0.25">
      <c r="B17" s="49" t="s">
        <v>209</v>
      </c>
      <c r="C17" s="50">
        <v>6.8250000000000002</v>
      </c>
      <c r="D17" s="50">
        <v>57.176000000000002</v>
      </c>
      <c r="E17" s="50">
        <v>0</v>
      </c>
      <c r="F17" s="51">
        <v>1991.519</v>
      </c>
    </row>
    <row r="18" spans="2:6" x14ac:dyDescent="0.25">
      <c r="B18" s="52" t="s">
        <v>210</v>
      </c>
      <c r="C18" s="54">
        <v>0.13</v>
      </c>
      <c r="D18" s="54">
        <v>1.4610000000000001</v>
      </c>
      <c r="E18" s="54">
        <v>0</v>
      </c>
      <c r="F18" s="54">
        <v>50.216999999999999</v>
      </c>
    </row>
    <row r="19" spans="2:6" x14ac:dyDescent="0.25">
      <c r="B19" s="188" t="s">
        <v>69</v>
      </c>
      <c r="C19" s="189">
        <v>14680.397000000001</v>
      </c>
      <c r="D19" s="189">
        <v>147805.18700000001</v>
      </c>
      <c r="E19" s="190">
        <v>0</v>
      </c>
      <c r="F19" s="191">
        <v>7486281.8420000002</v>
      </c>
    </row>
    <row r="20" spans="2:6" ht="24" x14ac:dyDescent="0.25">
      <c r="B20" s="206" t="s">
        <v>211</v>
      </c>
      <c r="C20" s="207"/>
      <c r="D20" s="207"/>
      <c r="E20" s="207"/>
      <c r="F20" s="207"/>
    </row>
    <row r="21" spans="2:6" x14ac:dyDescent="0.25">
      <c r="B21" s="52" t="s">
        <v>212</v>
      </c>
      <c r="C21" s="54">
        <v>215.51400000000001</v>
      </c>
      <c r="D21" s="53">
        <v>2111.761</v>
      </c>
      <c r="E21" s="53">
        <v>46574.906999999999</v>
      </c>
      <c r="F21" s="54">
        <v>0</v>
      </c>
    </row>
    <row r="22" spans="2:6" x14ac:dyDescent="0.25">
      <c r="B22" s="49" t="s">
        <v>213</v>
      </c>
      <c r="C22" s="50">
        <v>216.02600000000001</v>
      </c>
      <c r="D22" s="50">
        <v>806.88099999999997</v>
      </c>
      <c r="E22" s="51">
        <v>32625.356</v>
      </c>
      <c r="F22" s="50">
        <v>0</v>
      </c>
    </row>
    <row r="23" spans="2:6" x14ac:dyDescent="0.25">
      <c r="B23" s="52" t="s">
        <v>214</v>
      </c>
      <c r="C23" s="54">
        <v>6.1740000000000004</v>
      </c>
      <c r="D23" s="54">
        <v>20.215</v>
      </c>
      <c r="E23" s="53">
        <v>1243.9179999999999</v>
      </c>
      <c r="F23" s="54">
        <v>0</v>
      </c>
    </row>
    <row r="24" spans="2:6" x14ac:dyDescent="0.25">
      <c r="B24" s="49" t="s">
        <v>215</v>
      </c>
      <c r="C24" s="50">
        <v>13.223000000000001</v>
      </c>
      <c r="D24" s="50">
        <v>278.63299999999998</v>
      </c>
      <c r="E24" s="51">
        <v>1936</v>
      </c>
      <c r="F24" s="50">
        <v>0</v>
      </c>
    </row>
    <row r="25" spans="2:6" x14ac:dyDescent="0.25">
      <c r="B25" s="188" t="s">
        <v>69</v>
      </c>
      <c r="C25" s="190">
        <v>0</v>
      </c>
      <c r="D25" s="190">
        <v>0</v>
      </c>
      <c r="E25" s="192">
        <f>SUM(E21:E24)</f>
        <v>82380.181000000011</v>
      </c>
      <c r="F25" s="190">
        <v>0</v>
      </c>
    </row>
    <row r="26" spans="2:6" x14ac:dyDescent="0.25">
      <c r="B26" s="208" t="s">
        <v>69</v>
      </c>
      <c r="C26" s="209">
        <v>0</v>
      </c>
      <c r="D26" s="209">
        <v>0</v>
      </c>
      <c r="E26" s="209">
        <v>0</v>
      </c>
      <c r="F26" s="209">
        <v>0</v>
      </c>
    </row>
    <row r="27" spans="2:6" x14ac:dyDescent="0.25">
      <c r="B27" s="224" t="s">
        <v>218</v>
      </c>
      <c r="C27" s="224"/>
      <c r="D27" s="224"/>
      <c r="E27" s="224"/>
      <c r="F27" s="224"/>
    </row>
    <row r="28" spans="2:6" x14ac:dyDescent="0.25">
      <c r="B28" s="224"/>
      <c r="C28" s="224"/>
      <c r="D28" s="224"/>
      <c r="E28" s="224"/>
      <c r="F28" s="224"/>
    </row>
    <row r="29" spans="2:6" x14ac:dyDescent="0.25">
      <c r="B29" t="s">
        <v>233</v>
      </c>
    </row>
  </sheetData>
  <mergeCells count="3">
    <mergeCell ref="B5:F5"/>
    <mergeCell ref="B27:F27"/>
    <mergeCell ref="B28:F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RESUMEN 2015 2016</vt:lpstr>
      <vt:lpstr>PV 2015 Octubre </vt:lpstr>
      <vt:lpstr>Perennes 2015 2016</vt:lpstr>
      <vt:lpstr>OI 2015 2016</vt:lpstr>
      <vt:lpstr>RESUMEN 2014 2015</vt:lpstr>
      <vt:lpstr>PV 2014</vt:lpstr>
      <vt:lpstr>PERENNES 2014 2015</vt:lpstr>
      <vt:lpstr>OI 2014 2015</vt:lpstr>
      <vt:lpstr>AVANCE Pecuario</vt:lpstr>
      <vt:lpstr>Hoja1</vt:lpstr>
      <vt:lpstr>'AVANCE Pecuario'!Área_de_impresión</vt:lpstr>
      <vt:lpstr>'OI 2014 2015'!Área_de_impresión</vt:lpstr>
      <vt:lpstr>'OI 2015 2016'!Área_de_impresión</vt:lpstr>
      <vt:lpstr>'PERENNES 2014 2015'!Área_de_impresión</vt:lpstr>
      <vt:lpstr>'Perennes 2015 2016'!Área_de_impresión</vt:lpstr>
      <vt:lpstr>'PV 2014'!Área_de_impresión</vt:lpstr>
      <vt:lpstr>'PV 2015 Octubre '!Área_de_impresión</vt:lpstr>
      <vt:lpstr>'RESUMEN 2014 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cp:lastPrinted>2015-11-23T19:03:53Z</cp:lastPrinted>
  <dcterms:created xsi:type="dcterms:W3CDTF">2015-11-10T15:44:10Z</dcterms:created>
  <dcterms:modified xsi:type="dcterms:W3CDTF">2016-11-07T14:12:33Z</dcterms:modified>
</cp:coreProperties>
</file>