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nia\C.- 2016\TRANSPARENCIA\2015\Reportes_Agricolas_yPecuarios\"/>
    </mc:Choice>
  </mc:AlternateContent>
  <bookViews>
    <workbookView xWindow="0" yWindow="180" windowWidth="20490" windowHeight="7575" tabRatio="828"/>
  </bookViews>
  <sheets>
    <sheet name="RESUMEN 2015 2016" sheetId="8" r:id="rId1"/>
    <sheet name="PV_CIERRE 2015 NIVEL ESTADO" sheetId="14" r:id="rId2"/>
    <sheet name="SINIESTROS" sheetId="11" r:id="rId3"/>
    <sheet name="PERENNES_2015 2016" sheetId="9" r:id="rId4"/>
    <sheet name="OI_Nivel Estado avance 2016" sheetId="16" r:id="rId5"/>
    <sheet name="SINIESTROS OI 2015 2016" sheetId="12" r:id="rId6"/>
    <sheet name="CIERRE PECUARIO 2015" sheetId="10" r:id="rId7"/>
    <sheet name="Avance Pecuario 2016" sheetId="13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3" l="1"/>
  <c r="F25" i="13" s="1"/>
  <c r="I68" i="9" l="1"/>
  <c r="I67" i="9"/>
  <c r="I66" i="9"/>
  <c r="I65" i="9"/>
  <c r="I64" i="9"/>
  <c r="I63" i="9"/>
  <c r="I62" i="9"/>
  <c r="I61" i="9"/>
  <c r="I60" i="9"/>
  <c r="I59" i="9"/>
  <c r="I58" i="9"/>
  <c r="I57" i="9"/>
  <c r="I56" i="9"/>
  <c r="I55" i="9"/>
  <c r="I54" i="9"/>
  <c r="I53" i="9"/>
  <c r="I52" i="9"/>
  <c r="I51" i="9"/>
  <c r="I50" i="9"/>
  <c r="I49" i="9"/>
  <c r="I48" i="9"/>
  <c r="I69" i="9" s="1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43" i="9" s="1"/>
  <c r="I22" i="9"/>
  <c r="I16" i="9"/>
  <c r="I15" i="9"/>
  <c r="I14" i="9"/>
  <c r="I13" i="9"/>
  <c r="I17" i="9" s="1"/>
  <c r="I8" i="9" s="1"/>
  <c r="K69" i="9"/>
  <c r="J69" i="9"/>
  <c r="N17" i="9"/>
  <c r="N8" i="9"/>
  <c r="K17" i="9"/>
  <c r="K8" i="9" s="1"/>
  <c r="J17" i="9"/>
  <c r="J8" i="9" s="1"/>
  <c r="H17" i="9"/>
  <c r="G17" i="9"/>
  <c r="F17" i="9"/>
  <c r="F8" i="9"/>
  <c r="E17" i="9"/>
  <c r="E8" i="9" s="1"/>
  <c r="D17" i="9"/>
  <c r="D8" i="9"/>
  <c r="C17" i="9"/>
  <c r="C8" i="9" s="1"/>
  <c r="M8" i="9"/>
  <c r="L8" i="9"/>
  <c r="H8" i="9"/>
  <c r="G8" i="9"/>
  <c r="G68" i="16"/>
  <c r="G67" i="16"/>
  <c r="G66" i="16"/>
  <c r="G65" i="16"/>
  <c r="G64" i="16"/>
  <c r="G63" i="16"/>
  <c r="G62" i="16"/>
  <c r="G61" i="16"/>
  <c r="G60" i="16"/>
  <c r="G59" i="16"/>
  <c r="G58" i="16"/>
  <c r="G57" i="16"/>
  <c r="G56" i="16"/>
  <c r="G69" i="16" s="1"/>
  <c r="G50" i="16"/>
  <c r="G49" i="16"/>
  <c r="G48" i="16"/>
  <c r="G47" i="16"/>
  <c r="G46" i="16"/>
  <c r="G45" i="16"/>
  <c r="G44" i="16"/>
  <c r="G43" i="16"/>
  <c r="G42" i="16"/>
  <c r="G41" i="16"/>
  <c r="G40" i="16"/>
  <c r="G39" i="16"/>
  <c r="G38" i="16"/>
  <c r="G37" i="16"/>
  <c r="G36" i="16"/>
  <c r="G35" i="16"/>
  <c r="G34" i="16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51" i="16" s="1"/>
  <c r="G8" i="16" s="1"/>
  <c r="G14" i="16"/>
  <c r="M8" i="16"/>
  <c r="L8" i="16"/>
  <c r="K8" i="16"/>
  <c r="J8" i="16"/>
  <c r="I8" i="16"/>
  <c r="H8" i="16"/>
  <c r="F8" i="16"/>
  <c r="E8" i="16"/>
  <c r="D8" i="16"/>
  <c r="C8" i="16"/>
  <c r="G81" i="14"/>
  <c r="G80" i="14"/>
  <c r="G79" i="14"/>
  <c r="G78" i="14"/>
  <c r="G77" i="14"/>
  <c r="G76" i="14"/>
  <c r="G75" i="14"/>
  <c r="G74" i="14"/>
  <c r="G73" i="14"/>
  <c r="G72" i="14"/>
  <c r="G71" i="14"/>
  <c r="G70" i="14"/>
  <c r="G69" i="14"/>
  <c r="G68" i="14"/>
  <c r="G67" i="14"/>
  <c r="G66" i="14"/>
  <c r="G65" i="14"/>
  <c r="G64" i="14"/>
  <c r="G58" i="14"/>
  <c r="G57" i="14"/>
  <c r="G56" i="14"/>
  <c r="G55" i="14"/>
  <c r="G54" i="14"/>
  <c r="G53" i="14"/>
  <c r="G52" i="14"/>
  <c r="G51" i="14"/>
  <c r="G50" i="14"/>
  <c r="G49" i="14"/>
  <c r="G48" i="14"/>
  <c r="G47" i="14"/>
  <c r="G46" i="14"/>
  <c r="G45" i="14"/>
  <c r="G44" i="14"/>
  <c r="G43" i="14"/>
  <c r="G42" i="14"/>
  <c r="G41" i="14"/>
  <c r="G40" i="14"/>
  <c r="G39" i="14"/>
  <c r="G38" i="14"/>
  <c r="G37" i="14"/>
  <c r="G36" i="14"/>
  <c r="G35" i="14"/>
  <c r="G34" i="14"/>
  <c r="G33" i="14"/>
  <c r="G32" i="14"/>
  <c r="G31" i="14"/>
  <c r="G30" i="14"/>
  <c r="G29" i="14"/>
  <c r="G28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M7" i="14"/>
  <c r="L7" i="14"/>
  <c r="K7" i="14"/>
  <c r="J7" i="14"/>
  <c r="I7" i="14"/>
  <c r="H7" i="14"/>
  <c r="G7" i="14"/>
  <c r="F7" i="14"/>
  <c r="E7" i="14"/>
  <c r="D7" i="14"/>
  <c r="C7" i="14"/>
  <c r="O21" i="12"/>
  <c r="O20" i="12"/>
  <c r="O19" i="12"/>
  <c r="O18" i="12"/>
  <c r="O17" i="12"/>
  <c r="O16" i="12"/>
  <c r="O15" i="12"/>
  <c r="O14" i="12"/>
  <c r="O13" i="12"/>
  <c r="O12" i="12"/>
  <c r="O11" i="12"/>
  <c r="O10" i="12"/>
  <c r="O9" i="12"/>
  <c r="O8" i="12"/>
  <c r="O7" i="12"/>
  <c r="O6" i="12"/>
  <c r="O5" i="12"/>
  <c r="O4" i="12"/>
  <c r="Z43" i="11"/>
  <c r="Z42" i="11"/>
  <c r="Z41" i="11"/>
  <c r="Z40" i="11"/>
  <c r="Z39" i="11"/>
  <c r="Z38" i="11"/>
  <c r="Z37" i="11"/>
  <c r="Z36" i="11"/>
  <c r="Z35" i="11"/>
  <c r="Z34" i="11"/>
  <c r="Z33" i="11"/>
  <c r="Z32" i="11"/>
  <c r="Z31" i="11"/>
  <c r="Z30" i="11"/>
  <c r="Z29" i="11"/>
  <c r="Z28" i="11"/>
  <c r="Z27" i="11"/>
  <c r="Z26" i="11"/>
  <c r="Z25" i="11"/>
  <c r="Z24" i="11"/>
  <c r="Z23" i="11"/>
  <c r="Z22" i="11"/>
  <c r="Z21" i="11"/>
  <c r="Z20" i="11"/>
  <c r="Z19" i="11"/>
  <c r="Z18" i="11"/>
  <c r="Z17" i="11"/>
  <c r="Z16" i="11"/>
  <c r="Z15" i="11"/>
  <c r="Z14" i="11"/>
  <c r="Z13" i="11"/>
  <c r="Z12" i="11"/>
  <c r="Z11" i="11"/>
  <c r="Z10" i="11"/>
  <c r="Z9" i="11"/>
  <c r="Z8" i="11"/>
  <c r="Z7" i="11"/>
  <c r="Z6" i="11"/>
  <c r="Z5" i="11"/>
  <c r="Z4" i="11"/>
  <c r="D24" i="10"/>
  <c r="E26" i="10" s="1"/>
  <c r="J12" i="8"/>
  <c r="I12" i="8"/>
  <c r="H12" i="8"/>
  <c r="F12" i="8"/>
  <c r="E12" i="8"/>
  <c r="D12" i="8"/>
  <c r="G9" i="8"/>
  <c r="G12" i="8"/>
</calcChain>
</file>

<file path=xl/sharedStrings.xml><?xml version="1.0" encoding="utf-8"?>
<sst xmlns="http://schemas.openxmlformats.org/spreadsheetml/2006/main" count="539" uniqueCount="246">
  <si>
    <t>San Luis Potosí</t>
  </si>
  <si>
    <t>Año agrícola</t>
  </si>
  <si>
    <t>Mes</t>
  </si>
  <si>
    <t>Cultivo</t>
  </si>
  <si>
    <t>Superficie cosechada ó a cosechar (ha)</t>
  </si>
  <si>
    <t>Superficie siniestrada (ha)</t>
  </si>
  <si>
    <t>Precio medio rural ponderado ($/ton)</t>
  </si>
  <si>
    <t>Valor de la producción (MILES $)</t>
  </si>
  <si>
    <t>Acelga</t>
  </si>
  <si>
    <t>Ajo</t>
  </si>
  <si>
    <t>Amaranto</t>
  </si>
  <si>
    <t>Apio</t>
  </si>
  <si>
    <t>Avena forrajera en verde</t>
  </si>
  <si>
    <t>Betabel</t>
  </si>
  <si>
    <t>Brócoli</t>
  </si>
  <si>
    <t>Cacahuate</t>
  </si>
  <si>
    <t>Calabacita</t>
  </si>
  <si>
    <t>Camote</t>
  </si>
  <si>
    <t>Cebada grano</t>
  </si>
  <si>
    <t>Cebolla</t>
  </si>
  <si>
    <t>Chayote</t>
  </si>
  <si>
    <t>Chile habanero</t>
  </si>
  <si>
    <t>Chile seco</t>
  </si>
  <si>
    <t>Chile verde</t>
  </si>
  <si>
    <t>Chile verde morrón</t>
  </si>
  <si>
    <t>Chícharo</t>
  </si>
  <si>
    <t>Cilantro</t>
  </si>
  <si>
    <t>Col (repollo)</t>
  </si>
  <si>
    <t>Coliflor</t>
  </si>
  <si>
    <t>Ejote</t>
  </si>
  <si>
    <t>Elote</t>
  </si>
  <si>
    <t>Espinaca</t>
  </si>
  <si>
    <t>Flores</t>
  </si>
  <si>
    <t>Frijol</t>
  </si>
  <si>
    <t>Jícama</t>
  </si>
  <si>
    <t>Lechuga</t>
  </si>
  <si>
    <t>Manzanilla</t>
  </si>
  <si>
    <t>Maíz forrajero en verde</t>
  </si>
  <si>
    <t>Maíz grano</t>
  </si>
  <si>
    <t>Mejorana</t>
  </si>
  <si>
    <t>Melón</t>
  </si>
  <si>
    <t>Nube</t>
  </si>
  <si>
    <t>Pepino</t>
  </si>
  <si>
    <t>Perejil</t>
  </si>
  <si>
    <t>Rábano</t>
  </si>
  <si>
    <t>Sandía</t>
  </si>
  <si>
    <t>Sorgo forrajero en verde</t>
  </si>
  <si>
    <t>Sorgo grano</t>
  </si>
  <si>
    <t>Soya</t>
  </si>
  <si>
    <t>Tomate rojo (jitomate)</t>
  </si>
  <si>
    <t>Tomate verde</t>
  </si>
  <si>
    <t>Trigo grano</t>
  </si>
  <si>
    <t>Triticale grano</t>
  </si>
  <si>
    <t>Varios</t>
  </si>
  <si>
    <t>Zanahoria</t>
  </si>
  <si>
    <t>Zempoalxochitl</t>
  </si>
  <si>
    <t>Total</t>
  </si>
  <si>
    <t>Avena grano</t>
  </si>
  <si>
    <t>Calabaza semilla o chihua</t>
  </si>
  <si>
    <t>Cebada forrajera en verde</t>
  </si>
  <si>
    <t>Girasol</t>
  </si>
  <si>
    <t>Mijo</t>
  </si>
  <si>
    <t>Mijo forrajero verde</t>
  </si>
  <si>
    <t>Triticale forrajero en verde</t>
  </si>
  <si>
    <t>SECRETARIA DE DESARROLLO AGROPECUARIO Y RECURSOS HIDRAULICOS</t>
  </si>
  <si>
    <t>SISTEMA NACIONAL DE INFORMACION PARA EL DESARROLLO RURAL SUSTENTABLE</t>
  </si>
  <si>
    <t>CIERRE DE SIEMBRAS Y COSECHAS CICLO PV 2015  (AÑO AGRICOLA)</t>
  </si>
  <si>
    <t>ESTADO: SAN LUIS POTOSI</t>
  </si>
  <si>
    <t>CONSOLIDADO CULTIVOS P.V. 2015</t>
  </si>
  <si>
    <t>SUPERFICIE PROGRAMADA ASEMBRAR (HA)</t>
  </si>
  <si>
    <t>SUPERFICIE COSECHADA (HA)</t>
  </si>
  <si>
    <t>SUPERFICIE SINIESTRADA (HA)</t>
  </si>
  <si>
    <t>SUPERFICIE A COSECHAR  (HA)</t>
  </si>
  <si>
    <t>PRODUCCION ESTIMADA (TON)</t>
  </si>
  <si>
    <t>PRODUCCION OBTENIDA (TON)</t>
  </si>
  <si>
    <t>RENDIMIENTO ESTIMADO (TON)</t>
  </si>
  <si>
    <t>RENDIMIENTO OBTENIDO (TON)</t>
  </si>
  <si>
    <t>PRECIO MEDIO RURAL PONDERADO ($/TON)</t>
  </si>
  <si>
    <t>VALOR DE LA PRODUCCION (MILES $)</t>
  </si>
  <si>
    <t>GRANTOTAL</t>
  </si>
  <si>
    <t>CIERRE DE SIEMBRAS Y COSECHAS CICLO PV 2015  (AÑO AGRICOLA) RIEGO</t>
  </si>
  <si>
    <t>SUPERFICIE A COSECHAR (HA)</t>
  </si>
  <si>
    <t>CIERRE DE SIEMBRAS Y COSECHAS CICLO PV 2015  (AÑO AGRICOLA) TEMPORAL</t>
  </si>
  <si>
    <t>Cártamo</t>
  </si>
  <si>
    <t>Garbanzo forrajero</t>
  </si>
  <si>
    <t>Trigo forrajero verde</t>
  </si>
  <si>
    <t>Lenteja</t>
  </si>
  <si>
    <t>AVANCE DE SIEMBRAS Y COSECHAS CICLO O.I. 2015/2016</t>
  </si>
  <si>
    <t>CONSOLIDADO CULTIVOS O.I. 2015 / 2016</t>
  </si>
  <si>
    <t>Superficie a Cosechar</t>
  </si>
  <si>
    <t>AVANCE DE SIEMBRAS Y COSECHAS CICLO O.I. 2015/2016 RIEGO</t>
  </si>
  <si>
    <t>AVANCE DE SIEMBRAS Y COSECHAS CICLO O.I. 2015/2016 TEMPORAL</t>
  </si>
  <si>
    <t>Superficie plantada nueva (ha)</t>
  </si>
  <si>
    <t>Superficie plantada en desarrollo (ha)</t>
  </si>
  <si>
    <t>Superficie plantada en producción (ha)</t>
  </si>
  <si>
    <t>Superficie plantada total (ha)</t>
  </si>
  <si>
    <t>Aguacate</t>
  </si>
  <si>
    <t>Durazno</t>
  </si>
  <si>
    <t>Espárrago</t>
  </si>
  <si>
    <t>Granada</t>
  </si>
  <si>
    <t>Hierbabuena</t>
  </si>
  <si>
    <t>Higo</t>
  </si>
  <si>
    <t>Limón</t>
  </si>
  <si>
    <t>Litchi</t>
  </si>
  <si>
    <t>Mandarina</t>
  </si>
  <si>
    <t>Manzana</t>
  </si>
  <si>
    <t>Membrillo</t>
  </si>
  <si>
    <t>Naranja</t>
  </si>
  <si>
    <t>Nopalitos</t>
  </si>
  <si>
    <t>Nuez</t>
  </si>
  <si>
    <t>Papaya</t>
  </si>
  <si>
    <t>Pastos y praderas en verde</t>
  </si>
  <si>
    <t>Rye grass en verde</t>
  </si>
  <si>
    <t>Sábila</t>
  </si>
  <si>
    <t>Tuna</t>
  </si>
  <si>
    <t>Uva</t>
  </si>
  <si>
    <t>Zacate</t>
  </si>
  <si>
    <t>Caña de azucar</t>
  </si>
  <si>
    <t>Maguey forrajero</t>
  </si>
  <si>
    <t>Maguey pulquero (miles de lts.)</t>
  </si>
  <si>
    <t>Mango</t>
  </si>
  <si>
    <t>Palma de ornato camedor (gruesa)</t>
  </si>
  <si>
    <t>Semilla de caña de azúcar</t>
  </si>
  <si>
    <t>Toronja (pomelo)</t>
  </si>
  <si>
    <t>Vainilla</t>
  </si>
  <si>
    <t>Alfalfa verde Riego</t>
  </si>
  <si>
    <t>Caña de azucar Riego</t>
  </si>
  <si>
    <t>Café cereza Temporal</t>
  </si>
  <si>
    <t>Caña de azucar Temporal</t>
  </si>
  <si>
    <t>CONSOLIDADO CULTIVOS PERENNES</t>
  </si>
  <si>
    <t>GRAN TOTAL</t>
  </si>
  <si>
    <t xml:space="preserve">                       SECRETARIA DE DESARROLLO AGROPECUARIO Y RECURSOS HIDRÁULICOS</t>
  </si>
  <si>
    <t xml:space="preserve">                                SISTEMA NACIONAL DE INFORMACIÓN PARA EL DESARROLLO RURAL SUSTENTABLE</t>
  </si>
  <si>
    <t>RESUMEN DE AVANCE DE SIEMBRA Y COSECHAS AÑO AGRÍCOLA 2015 / 2016 (R+T)</t>
  </si>
  <si>
    <t>ESTADO DE SAN LUIS POTOSI</t>
  </si>
  <si>
    <t>CICLO PRODUCTIVO</t>
  </si>
  <si>
    <t>SUPERFICIE A COSECHAR</t>
  </si>
  <si>
    <t>PRODUCCIÓN PROGRAMADA (TON)</t>
  </si>
  <si>
    <t>PRODUCCIÓN OBTENIDA</t>
  </si>
  <si>
    <t>VALOR PRODUCCIÓN (MILES $)</t>
  </si>
  <si>
    <t>COMENTARIOS</t>
  </si>
  <si>
    <t>PV 2015</t>
  </si>
  <si>
    <t>En el  ciclo PV 2015, se reporta una  superficie   sembrada de 437,902 Ha. , y una  superficie siniestrada  de 116,194 Ha,  correspondiendo en mayor cantidad a   cultivos de maiz grano y frijol (se anexa desglose por municipio y cultivo).</t>
  </si>
  <si>
    <t>PERENNES 2015/ 2016</t>
  </si>
  <si>
    <t>O.I. 2015 / 2016</t>
  </si>
  <si>
    <t>Resumen: Riego + Temporal (R+T)</t>
  </si>
  <si>
    <t>Fuente: Red Agropecuaria Web / SAGARPA/ SIAP</t>
  </si>
  <si>
    <t>AVANCE DE SIEMBRAS Y COSECHAS PERENNES 2015 / 2016</t>
  </si>
  <si>
    <t xml:space="preserve">               ESTADO  SAN LUIS POTOSI</t>
  </si>
  <si>
    <t>Cierre de la producción pecuaria</t>
  </si>
  <si>
    <t xml:space="preserve">                      AÑO 2015</t>
  </si>
  <si>
    <t>Clasificación / Especie</t>
  </si>
  <si>
    <t>Producción (ton)</t>
  </si>
  <si>
    <t>Valor de la producción (miles $)</t>
  </si>
  <si>
    <t>Valor en canal (miles $)</t>
  </si>
  <si>
    <t>Leche</t>
  </si>
  <si>
    <t>Bovino</t>
  </si>
  <si>
    <t>Caprino</t>
  </si>
  <si>
    <t>Carne</t>
  </si>
  <si>
    <t>Porcino</t>
  </si>
  <si>
    <t>Ovino</t>
  </si>
  <si>
    <t>Ave</t>
  </si>
  <si>
    <t>Guajolote</t>
  </si>
  <si>
    <t>Conejo</t>
  </si>
  <si>
    <t>Otros productos</t>
  </si>
  <si>
    <t>Huevo plato</t>
  </si>
  <si>
    <t>Miel</t>
  </si>
  <si>
    <t>Cera</t>
  </si>
  <si>
    <t>Lana</t>
  </si>
  <si>
    <t>Valor Total</t>
  </si>
  <si>
    <t>Municipio</t>
  </si>
  <si>
    <t>Ahualulco</t>
  </si>
  <si>
    <t>Alaquines</t>
  </si>
  <si>
    <t>Armadillo de Los Infante</t>
  </si>
  <si>
    <t>Catorce</t>
  </si>
  <si>
    <t>Cedral</t>
  </si>
  <si>
    <t>Cerritos</t>
  </si>
  <si>
    <t>Cerro de San Pedro</t>
  </si>
  <si>
    <t>Charcas</t>
  </si>
  <si>
    <t>Ciudad Fernández</t>
  </si>
  <si>
    <t>Ciudad del Maíz</t>
  </si>
  <si>
    <t>Cárdenas</t>
  </si>
  <si>
    <t>Guadalcázar</t>
  </si>
  <si>
    <t>Lagunillas</t>
  </si>
  <si>
    <t>Matehuala</t>
  </si>
  <si>
    <t>Mexquitic de Carmona</t>
  </si>
  <si>
    <t>Moctezuma</t>
  </si>
  <si>
    <t>Rayón</t>
  </si>
  <si>
    <t>Rioverde</t>
  </si>
  <si>
    <t>Salinas</t>
  </si>
  <si>
    <t>San Ciro de Acosta</t>
  </si>
  <si>
    <t>San Nicolás Tolentino</t>
  </si>
  <si>
    <t>Santa Catarina</t>
  </si>
  <si>
    <t>Santa María del Río</t>
  </si>
  <si>
    <t>Santo Domingo</t>
  </si>
  <si>
    <t>Soledad de Graciano Sánchez</t>
  </si>
  <si>
    <t>Tamuín</t>
  </si>
  <si>
    <t>Tierra Nueva</t>
  </si>
  <si>
    <t>Vanegas</t>
  </si>
  <si>
    <t>Venado</t>
  </si>
  <si>
    <t>Villa Hidalgo</t>
  </si>
  <si>
    <t>Villa Juárez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</si>
  <si>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</si>
  <si>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</si>
  <si>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</si>
  <si>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</si>
  <si>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</si>
  <si>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</si>
  <si>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Zaragoza</t>
  </si>
  <si>
    <t xml:space="preserve">Superificie siniestra (HA), Ciclo P.V. 2015 </t>
  </si>
  <si>
    <t>Ebano</t>
  </si>
  <si>
    <t xml:space="preserve">Superificie siniestra (HA), Ciclo O.I. 2015 / 2016 </t>
  </si>
  <si>
    <r>
      <t xml:space="preserve">En cuanto a cultivos Perennes 2015 se considera cierre de avance y cosecha, pero  se continuara considerando datos de avance de cosecha de  los cultivos de: alfalfa, y caña de azúcar </t>
    </r>
    <r>
      <rPr>
        <b/>
        <sz val="11"/>
        <rFont val="Calibri"/>
        <family val="2"/>
      </rPr>
      <t>(Especiales 2015/2016).</t>
    </r>
  </si>
  <si>
    <t>Junio</t>
  </si>
  <si>
    <t>REPORTE AL MES DE JUNIO 2016</t>
  </si>
  <si>
    <t xml:space="preserve"> CUTIVOS ESPECIALES PERENNES 2015 / 2016</t>
  </si>
  <si>
    <t xml:space="preserve"> SIEMBRAS Y COSECHAS PERENNES RIEGO CIERRE 2015</t>
  </si>
  <si>
    <t>SIEMBRAS Y COSECHAS PERENNES TEMPORAL CIERRE 2015</t>
  </si>
  <si>
    <t>Superficie cosechada  (ha)</t>
  </si>
  <si>
    <t xml:space="preserve"> *326,190</t>
  </si>
  <si>
    <r>
      <t>En lo referente al ciclo otoño invierno</t>
    </r>
    <r>
      <rPr>
        <b/>
        <sz val="11"/>
        <rFont val="Calibri"/>
        <family val="2"/>
      </rPr>
      <t xml:space="preserve"> (O.I. 2015 / 2016),</t>
    </r>
    <r>
      <rPr>
        <sz val="11"/>
        <rFont val="Calibri"/>
        <family val="2"/>
      </rPr>
      <t xml:space="preserve"> en relación a superficie sembrada se tiene un reporte  de  60,875 ha, y un avance de 57,140 Ha. Cosechadas. En relacion a superficie siniestrada 1,068 Ha., correspondiendo en mayor cantidad a cultivos de  avena forrajera, sorgo grano y elote.</t>
    </r>
  </si>
  <si>
    <t xml:space="preserve">             AÑO 2015</t>
  </si>
  <si>
    <t>Valor de la  Producción (miles $)</t>
  </si>
  <si>
    <t>LECHE</t>
  </si>
  <si>
    <t>Subtotal</t>
  </si>
  <si>
    <t>CARNE EN CANAL</t>
  </si>
  <si>
    <t>OTROS PRODUCTOS</t>
  </si>
  <si>
    <t>VALOR TOTAL</t>
  </si>
  <si>
    <t>Leche miles de litros</t>
  </si>
  <si>
    <t>Fuente: Red Agropecuaria Web, SIAP / Delegacion SAGARPA</t>
  </si>
  <si>
    <t>Producción del Mes (ton)</t>
  </si>
  <si>
    <t>Producción acumulada (ton)</t>
  </si>
  <si>
    <t>Datos preliminares</t>
  </si>
  <si>
    <t>Estado de San Luis Potosi</t>
  </si>
  <si>
    <t xml:space="preserve">                                Avance Pecuario 2016</t>
  </si>
  <si>
    <t>SUPERFICIE PROGRAMADA A SEMBRAR (HA)</t>
  </si>
  <si>
    <t>Superficie sembrada  (ha)</t>
  </si>
  <si>
    <t>Producción  programada (ton)</t>
  </si>
  <si>
    <t>Producción obtenida  (ton)</t>
  </si>
  <si>
    <t>Rendimiento obtenido  (ton)</t>
  </si>
  <si>
    <t>Superficie  programada a sembrar (ha)</t>
  </si>
  <si>
    <t>Rendimiento  programado (ton/ha)</t>
  </si>
  <si>
    <t>Rendimiento obtenido (ton)</t>
  </si>
  <si>
    <t>SUPERFICIE PROGRAMADA SIEMBRA  / PLANTADA (HA)</t>
  </si>
  <si>
    <t>SUPERFICIE SEMBRADA / PLANTADA (HA)</t>
  </si>
  <si>
    <t>Reporte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</si>
</sst>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0_ ;[Red]\-#,##0.00\ "/>
    <numFmt numFmtId="165" formatCode="_-* #,##0_-;\-* #,##0_-;_-* &quot;-&quot;??_-;_-@_-"/>
    <numFmt numFmtId="166" formatCode="#,##0_ ;[Red]\-#,##0\ 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color rgb="FF333333"/>
      <name val="Arial"/>
      <family val="2"/>
    </font>
    <font>
      <sz val="8"/>
      <color rgb="FFFFFFFF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11"/>
      <color theme="0"/>
      <name val="Calibri"/>
      <family val="2"/>
    </font>
    <font>
      <sz val="9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8"/>
      <color rgb="FF333333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9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E3E3E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EFFE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43" fontId="15" fillId="0" borderId="0" applyFont="0" applyFill="0" applyBorder="0" applyAlignment="0" applyProtection="0"/>
  </cellStyleXfs>
  <cellXfs count="277">
    <xf numFmtId="0" fontId="0" fillId="0" borderId="0" xfId="0"/>
    <xf numFmtId="0" fontId="0" fillId="0" borderId="0" xfId="0"/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10" fillId="0" borderId="0" xfId="1" applyFont="1" applyBorder="1" applyAlignment="1">
      <alignment wrapText="1"/>
    </xf>
    <xf numFmtId="0" fontId="11" fillId="0" borderId="0" xfId="1" applyFont="1" applyBorder="1" applyAlignment="1">
      <alignment horizontal="left" wrapText="1"/>
    </xf>
    <xf numFmtId="0" fontId="9" fillId="0" borderId="0" xfId="1" applyFill="1" applyBorder="1"/>
    <xf numFmtId="0" fontId="9" fillId="0" borderId="0" xfId="1" applyBorder="1"/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right" vertical="top" wrapText="1"/>
    </xf>
    <xf numFmtId="4" fontId="6" fillId="0" borderId="2" xfId="0" applyNumberFormat="1" applyFont="1" applyFill="1" applyBorder="1" applyAlignment="1">
      <alignment horizontal="right" vertical="top" wrapText="1"/>
    </xf>
    <xf numFmtId="0" fontId="0" fillId="0" borderId="0" xfId="0" applyFill="1"/>
    <xf numFmtId="0" fontId="0" fillId="5" borderId="0" xfId="0" applyFill="1"/>
    <xf numFmtId="0" fontId="0" fillId="0" borderId="2" xfId="0" applyFill="1" applyBorder="1"/>
    <xf numFmtId="4" fontId="7" fillId="0" borderId="0" xfId="0" applyNumberFormat="1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right" vertical="top" wrapText="1"/>
    </xf>
    <xf numFmtId="0" fontId="0" fillId="0" borderId="0" xfId="0" applyFill="1" applyBorder="1"/>
    <xf numFmtId="0" fontId="0" fillId="0" borderId="0" xfId="0" applyBorder="1" applyAlignment="1">
      <alignment vertical="center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right" vertical="top" wrapText="1"/>
    </xf>
    <xf numFmtId="4" fontId="6" fillId="2" borderId="2" xfId="0" applyNumberFormat="1" applyFont="1" applyFill="1" applyBorder="1" applyAlignment="1">
      <alignment horizontal="right" vertical="top" wrapText="1"/>
    </xf>
    <xf numFmtId="0" fontId="6" fillId="3" borderId="2" xfId="0" applyFont="1" applyFill="1" applyBorder="1" applyAlignment="1">
      <alignment horizontal="left" vertical="top" wrapText="1"/>
    </xf>
    <xf numFmtId="4" fontId="6" fillId="3" borderId="2" xfId="0" applyNumberFormat="1" applyFont="1" applyFill="1" applyBorder="1" applyAlignment="1">
      <alignment horizontal="right" vertical="top" wrapText="1"/>
    </xf>
    <xf numFmtId="0" fontId="6" fillId="3" borderId="2" xfId="0" applyFont="1" applyFill="1" applyBorder="1" applyAlignment="1">
      <alignment horizontal="right" vertical="top" wrapText="1"/>
    </xf>
    <xf numFmtId="0" fontId="6" fillId="6" borderId="2" xfId="0" applyFont="1" applyFill="1" applyBorder="1" applyAlignment="1">
      <alignment horizontal="left" vertical="top" wrapText="1"/>
    </xf>
    <xf numFmtId="0" fontId="6" fillId="6" borderId="2" xfId="0" applyFont="1" applyFill="1" applyBorder="1" applyAlignment="1">
      <alignment horizontal="right" vertical="top" wrapText="1"/>
    </xf>
    <xf numFmtId="4" fontId="6" fillId="6" borderId="2" xfId="0" applyNumberFormat="1" applyFont="1" applyFill="1" applyBorder="1" applyAlignment="1">
      <alignment horizontal="right" vertical="top" wrapText="1"/>
    </xf>
    <xf numFmtId="0" fontId="0" fillId="6" borderId="2" xfId="0" applyFill="1" applyBorder="1"/>
    <xf numFmtId="0" fontId="2" fillId="0" borderId="0" xfId="1" applyFont="1" applyBorder="1" applyAlignment="1">
      <alignment wrapText="1"/>
    </xf>
    <xf numFmtId="0" fontId="14" fillId="0" borderId="0" xfId="1" applyFont="1" applyBorder="1" applyAlignment="1">
      <alignment horizontal="left" wrapText="1"/>
    </xf>
    <xf numFmtId="0" fontId="14" fillId="0" borderId="0" xfId="1" applyFont="1" applyFill="1" applyBorder="1"/>
    <xf numFmtId="0" fontId="14" fillId="0" borderId="0" xfId="1" applyFont="1" applyBorder="1"/>
    <xf numFmtId="0" fontId="14" fillId="0" borderId="0" xfId="1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vertical="top" wrapText="1"/>
    </xf>
    <xf numFmtId="4" fontId="5" fillId="0" borderId="0" xfId="0" applyNumberFormat="1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right" vertical="top" wrapText="1"/>
    </xf>
    <xf numFmtId="0" fontId="0" fillId="0" borderId="0" xfId="0" applyBorder="1"/>
    <xf numFmtId="0" fontId="12" fillId="0" borderId="0" xfId="0" applyFont="1" applyFill="1" applyBorder="1" applyAlignment="1">
      <alignment vertical="center"/>
    </xf>
    <xf numFmtId="164" fontId="12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 applyProtection="1">
      <alignment horizontal="right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8" fillId="0" borderId="0" xfId="0" applyFont="1" applyBorder="1" applyAlignment="1"/>
    <xf numFmtId="0" fontId="0" fillId="0" borderId="8" xfId="0" applyBorder="1"/>
    <xf numFmtId="0" fontId="1" fillId="0" borderId="0" xfId="0" applyFont="1" applyBorder="1" applyAlignment="1"/>
    <xf numFmtId="0" fontId="18" fillId="0" borderId="0" xfId="0" applyFont="1" applyBorder="1"/>
    <xf numFmtId="0" fontId="19" fillId="0" borderId="7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0" fillId="0" borderId="0" xfId="0" applyFont="1" applyBorder="1"/>
    <xf numFmtId="17" fontId="18" fillId="0" borderId="0" xfId="0" applyNumberFormat="1" applyFont="1" applyFill="1" applyBorder="1" applyAlignment="1">
      <alignment horizontal="center" vertical="center"/>
    </xf>
    <xf numFmtId="0" fontId="17" fillId="0" borderId="0" xfId="0" applyFont="1" applyBorder="1"/>
    <xf numFmtId="0" fontId="20" fillId="0" borderId="8" xfId="0" applyFont="1" applyBorder="1"/>
    <xf numFmtId="0" fontId="1" fillId="0" borderId="10" xfId="0" applyFont="1" applyBorder="1"/>
    <xf numFmtId="0" fontId="0" fillId="0" borderId="11" xfId="0" applyBorder="1"/>
    <xf numFmtId="0" fontId="0" fillId="0" borderId="12" xfId="0" applyBorder="1"/>
    <xf numFmtId="0" fontId="12" fillId="4" borderId="13" xfId="1" applyFont="1" applyFill="1" applyBorder="1" applyAlignment="1">
      <alignment horizontal="center" vertical="center" wrapText="1"/>
    </xf>
    <xf numFmtId="0" fontId="12" fillId="4" borderId="14" xfId="1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1" fillId="0" borderId="16" xfId="0" applyFont="1" applyFill="1" applyBorder="1" applyAlignment="1">
      <alignment horizontal="center" wrapText="1"/>
    </xf>
    <xf numFmtId="165" fontId="21" fillId="0" borderId="17" xfId="2" applyNumberFormat="1" applyFont="1" applyFill="1" applyBorder="1" applyAlignment="1">
      <alignment horizontal="center" wrapText="1"/>
    </xf>
    <xf numFmtId="166" fontId="21" fillId="0" borderId="2" xfId="0" applyNumberFormat="1" applyFont="1" applyFill="1" applyBorder="1" applyAlignment="1">
      <alignment horizontal="center" wrapText="1"/>
    </xf>
    <xf numFmtId="165" fontId="18" fillId="0" borderId="2" xfId="0" applyNumberFormat="1" applyFont="1" applyFill="1" applyBorder="1" applyAlignment="1">
      <alignment horizontal="center" wrapText="1"/>
    </xf>
    <xf numFmtId="3" fontId="21" fillId="0" borderId="2" xfId="0" applyNumberFormat="1" applyFont="1" applyFill="1" applyBorder="1" applyAlignment="1">
      <alignment horizontal="center" wrapText="1"/>
    </xf>
    <xf numFmtId="3" fontId="18" fillId="0" borderId="2" xfId="0" applyNumberFormat="1" applyFont="1" applyFill="1" applyBorder="1" applyAlignment="1">
      <alignment horizontal="center" wrapText="1"/>
    </xf>
    <xf numFmtId="0" fontId="20" fillId="7" borderId="18" xfId="0" applyFont="1" applyFill="1" applyBorder="1" applyAlignment="1">
      <alignment horizontal="left" wrapText="1"/>
    </xf>
    <xf numFmtId="3" fontId="21" fillId="0" borderId="17" xfId="0" applyNumberFormat="1" applyFont="1" applyFill="1" applyBorder="1" applyAlignment="1">
      <alignment horizontal="center" wrapText="1"/>
    </xf>
    <xf numFmtId="165" fontId="21" fillId="0" borderId="2" xfId="2" applyNumberFormat="1" applyFont="1" applyFill="1" applyBorder="1" applyAlignment="1">
      <alignment horizontal="right" wrapText="1"/>
    </xf>
    <xf numFmtId="3" fontId="21" fillId="0" borderId="2" xfId="0" applyNumberFormat="1" applyFont="1" applyFill="1" applyBorder="1" applyAlignment="1">
      <alignment horizontal="right" wrapText="1"/>
    </xf>
    <xf numFmtId="165" fontId="18" fillId="0" borderId="2" xfId="2" applyNumberFormat="1" applyFont="1" applyFill="1" applyBorder="1" applyAlignment="1">
      <alignment horizontal="center" wrapText="1"/>
    </xf>
    <xf numFmtId="165" fontId="21" fillId="0" borderId="2" xfId="2" applyNumberFormat="1" applyFont="1" applyFill="1" applyBorder="1" applyAlignment="1">
      <alignment wrapText="1"/>
    </xf>
    <xf numFmtId="3" fontId="21" fillId="0" borderId="2" xfId="0" applyNumberFormat="1" applyFont="1" applyFill="1" applyBorder="1" applyAlignment="1">
      <alignment wrapText="1"/>
    </xf>
    <xf numFmtId="0" fontId="22" fillId="7" borderId="18" xfId="0" applyFont="1" applyFill="1" applyBorder="1" applyAlignment="1">
      <alignment wrapText="1"/>
    </xf>
    <xf numFmtId="166" fontId="23" fillId="0" borderId="2" xfId="0" applyNumberFormat="1" applyFont="1" applyFill="1" applyBorder="1" applyAlignment="1">
      <alignment horizontal="center" wrapText="1"/>
    </xf>
    <xf numFmtId="165" fontId="21" fillId="0" borderId="2" xfId="2" applyNumberFormat="1" applyFont="1" applyFill="1" applyBorder="1" applyAlignment="1">
      <alignment horizontal="center" wrapText="1"/>
    </xf>
    <xf numFmtId="0" fontId="22" fillId="7" borderId="18" xfId="0" applyFont="1" applyFill="1" applyBorder="1" applyAlignment="1">
      <alignment horizontal="justify" wrapText="1"/>
    </xf>
    <xf numFmtId="0" fontId="24" fillId="4" borderId="3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center"/>
    </xf>
    <xf numFmtId="3" fontId="24" fillId="4" borderId="4" xfId="0" applyNumberFormat="1" applyFont="1" applyFill="1" applyBorder="1" applyAlignment="1">
      <alignment horizontal="center"/>
    </xf>
    <xf numFmtId="0" fontId="24" fillId="4" borderId="12" xfId="0" applyFont="1" applyFill="1" applyBorder="1" applyAlignment="1">
      <alignment horizontal="justify" wrapText="1"/>
    </xf>
    <xf numFmtId="0" fontId="1" fillId="0" borderId="0" xfId="0" applyFont="1"/>
    <xf numFmtId="0" fontId="25" fillId="0" borderId="0" xfId="0" applyFont="1"/>
    <xf numFmtId="0" fontId="13" fillId="8" borderId="1" xfId="0" applyFont="1" applyFill="1" applyBorder="1" applyAlignment="1">
      <alignment horizontal="center" vertical="center" wrapText="1"/>
    </xf>
    <xf numFmtId="0" fontId="13" fillId="8" borderId="2" xfId="1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left" vertical="top" wrapText="1"/>
    </xf>
    <xf numFmtId="4" fontId="13" fillId="8" borderId="2" xfId="0" applyNumberFormat="1" applyFont="1" applyFill="1" applyBorder="1" applyAlignment="1">
      <alignment horizontal="right" vertical="top" wrapText="1"/>
    </xf>
    <xf numFmtId="0" fontId="13" fillId="8" borderId="2" xfId="0" applyFont="1" applyFill="1" applyBorder="1" applyAlignment="1">
      <alignment horizontal="right" vertical="top" wrapText="1"/>
    </xf>
    <xf numFmtId="17" fontId="10" fillId="0" borderId="0" xfId="1" applyNumberFormat="1" applyFont="1" applyBorder="1" applyAlignment="1">
      <alignment wrapText="1"/>
    </xf>
    <xf numFmtId="3" fontId="13" fillId="8" borderId="2" xfId="0" applyNumberFormat="1" applyFont="1" applyFill="1" applyBorder="1" applyAlignment="1">
      <alignment horizontal="right" vertical="top" wrapText="1"/>
    </xf>
    <xf numFmtId="0" fontId="7" fillId="8" borderId="2" xfId="0" applyFont="1" applyFill="1" applyBorder="1" applyAlignment="1">
      <alignment horizontal="right" vertical="top" wrapText="1"/>
    </xf>
    <xf numFmtId="0" fontId="26" fillId="8" borderId="2" xfId="0" applyFont="1" applyFill="1" applyBorder="1" applyAlignment="1">
      <alignment horizontal="left" vertical="top" wrapText="1"/>
    </xf>
    <xf numFmtId="4" fontId="26" fillId="8" borderId="2" xfId="0" applyNumberFormat="1" applyFont="1" applyFill="1" applyBorder="1" applyAlignment="1">
      <alignment horizontal="right" vertical="top" wrapText="1"/>
    </xf>
    <xf numFmtId="0" fontId="26" fillId="8" borderId="2" xfId="0" applyFont="1" applyFill="1" applyBorder="1" applyAlignment="1">
      <alignment horizontal="right" vertical="top" wrapText="1"/>
    </xf>
    <xf numFmtId="0" fontId="0" fillId="0" borderId="1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13" fillId="8" borderId="13" xfId="0" applyFont="1" applyFill="1" applyBorder="1" applyAlignment="1">
      <alignment horizontal="center" vertical="center" wrapText="1"/>
    </xf>
    <xf numFmtId="0" fontId="13" fillId="8" borderId="14" xfId="0" applyFont="1" applyFill="1" applyBorder="1" applyAlignment="1">
      <alignment horizontal="center" vertical="center" wrapText="1"/>
    </xf>
    <xf numFmtId="0" fontId="13" fillId="8" borderId="15" xfId="0" applyFont="1" applyFill="1" applyBorder="1" applyAlignment="1">
      <alignment horizontal="center" vertical="center" wrapText="1"/>
    </xf>
    <xf numFmtId="0" fontId="28" fillId="3" borderId="16" xfId="0" applyFont="1" applyFill="1" applyBorder="1" applyAlignment="1">
      <alignment horizontal="left" vertical="top" wrapText="1"/>
    </xf>
    <xf numFmtId="0" fontId="6" fillId="3" borderId="18" xfId="0" applyFont="1" applyFill="1" applyBorder="1" applyAlignment="1">
      <alignment horizontal="right" vertical="top" wrapText="1"/>
    </xf>
    <xf numFmtId="0" fontId="28" fillId="2" borderId="16" xfId="0" applyFont="1" applyFill="1" applyBorder="1" applyAlignment="1">
      <alignment horizontal="left" vertical="top" wrapText="1"/>
    </xf>
    <xf numFmtId="0" fontId="6" fillId="2" borderId="18" xfId="0" applyFont="1" applyFill="1" applyBorder="1" applyAlignment="1">
      <alignment horizontal="right" vertical="top" wrapText="1"/>
    </xf>
    <xf numFmtId="0" fontId="10" fillId="10" borderId="16" xfId="0" applyFont="1" applyFill="1" applyBorder="1" applyAlignment="1">
      <alignment horizontal="left" vertical="top" wrapText="1"/>
    </xf>
    <xf numFmtId="4" fontId="10" fillId="10" borderId="2" xfId="0" applyNumberFormat="1" applyFont="1" applyFill="1" applyBorder="1" applyAlignment="1">
      <alignment horizontal="right" vertical="top" wrapText="1"/>
    </xf>
    <xf numFmtId="0" fontId="10" fillId="10" borderId="18" xfId="0" applyFont="1" applyFill="1" applyBorder="1" applyAlignment="1">
      <alignment horizontal="right" vertical="top" wrapText="1"/>
    </xf>
    <xf numFmtId="4" fontId="6" fillId="3" borderId="18" xfId="0" applyNumberFormat="1" applyFont="1" applyFill="1" applyBorder="1" applyAlignment="1">
      <alignment horizontal="right" vertical="top" wrapText="1"/>
    </xf>
    <xf numFmtId="4" fontId="6" fillId="2" borderId="18" xfId="0" applyNumberFormat="1" applyFont="1" applyFill="1" applyBorder="1" applyAlignment="1">
      <alignment horizontal="right" vertical="top" wrapText="1"/>
    </xf>
    <xf numFmtId="0" fontId="10" fillId="10" borderId="2" xfId="0" applyFont="1" applyFill="1" applyBorder="1" applyAlignment="1">
      <alignment horizontal="right" vertical="top" wrapText="1"/>
    </xf>
    <xf numFmtId="4" fontId="10" fillId="10" borderId="18" xfId="0" applyNumberFormat="1" applyFont="1" applyFill="1" applyBorder="1" applyAlignment="1">
      <alignment horizontal="right" vertical="top" wrapText="1"/>
    </xf>
    <xf numFmtId="0" fontId="7" fillId="8" borderId="16" xfId="0" applyFont="1" applyFill="1" applyBorder="1" applyAlignment="1">
      <alignment horizontal="left" vertical="top" wrapText="1"/>
    </xf>
    <xf numFmtId="0" fontId="7" fillId="8" borderId="18" xfId="0" applyFont="1" applyFill="1" applyBorder="1" applyAlignment="1">
      <alignment horizontal="right" vertical="top" wrapText="1"/>
    </xf>
    <xf numFmtId="0" fontId="0" fillId="0" borderId="10" xfId="0" applyBorder="1"/>
    <xf numFmtId="0" fontId="1" fillId="0" borderId="4" xfId="0" applyFont="1" applyBorder="1"/>
    <xf numFmtId="4" fontId="1" fillId="0" borderId="19" xfId="0" applyNumberFormat="1" applyFont="1" applyBorder="1"/>
    <xf numFmtId="0" fontId="13" fillId="8" borderId="3" xfId="0" applyFont="1" applyFill="1" applyBorder="1" applyAlignment="1">
      <alignment horizontal="left" vertical="top" wrapText="1"/>
    </xf>
    <xf numFmtId="0" fontId="26" fillId="8" borderId="4" xfId="0" applyFont="1" applyFill="1" applyBorder="1" applyAlignment="1">
      <alignment horizontal="right" vertical="top" wrapText="1"/>
    </xf>
    <xf numFmtId="3" fontId="26" fillId="8" borderId="19" xfId="0" applyNumberFormat="1" applyFont="1" applyFill="1" applyBorder="1" applyAlignment="1">
      <alignment horizontal="right" vertical="top" wrapText="1"/>
    </xf>
    <xf numFmtId="0" fontId="2" fillId="0" borderId="8" xfId="1" applyFont="1" applyBorder="1" applyAlignment="1">
      <alignment horizontal="left" wrapText="1"/>
    </xf>
    <xf numFmtId="0" fontId="13" fillId="8" borderId="18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0" xfId="1" applyFont="1" applyBorder="1" applyAlignment="1">
      <alignment horizontal="left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13" fillId="9" borderId="3" xfId="0" applyFont="1" applyFill="1" applyBorder="1" applyAlignment="1">
      <alignment horizontal="center" vertical="center"/>
    </xf>
    <xf numFmtId="4" fontId="2" fillId="9" borderId="4" xfId="0" applyNumberFormat="1" applyFont="1" applyFill="1" applyBorder="1" applyAlignment="1">
      <alignment horizontal="center" vertical="center" wrapText="1"/>
    </xf>
    <xf numFmtId="3" fontId="2" fillId="9" borderId="4" xfId="0" applyNumberFormat="1" applyFont="1" applyFill="1" applyBorder="1" applyAlignment="1">
      <alignment horizontal="center" vertical="center" wrapText="1"/>
    </xf>
    <xf numFmtId="4" fontId="2" fillId="9" borderId="19" xfId="0" applyNumberFormat="1" applyFont="1" applyFill="1" applyBorder="1" applyAlignment="1">
      <alignment horizontal="center" vertical="center" wrapText="1"/>
    </xf>
    <xf numFmtId="4" fontId="28" fillId="11" borderId="2" xfId="0" applyNumberFormat="1" applyFont="1" applyFill="1" applyBorder="1" applyAlignment="1">
      <alignment horizontal="right" vertical="top" wrapText="1"/>
    </xf>
    <xf numFmtId="0" fontId="28" fillId="11" borderId="2" xfId="0" applyFont="1" applyFill="1" applyBorder="1" applyAlignment="1">
      <alignment horizontal="right" vertical="top" wrapText="1"/>
    </xf>
    <xf numFmtId="0" fontId="28" fillId="11" borderId="2" xfId="0" applyFont="1" applyFill="1" applyBorder="1" applyAlignment="1">
      <alignment horizontal="left" vertical="top" wrapText="1"/>
    </xf>
    <xf numFmtId="0" fontId="13" fillId="8" borderId="14" xfId="1" applyFont="1" applyFill="1" applyBorder="1" applyAlignment="1">
      <alignment horizontal="center" vertical="center" wrapText="1"/>
    </xf>
    <xf numFmtId="0" fontId="13" fillId="8" borderId="15" xfId="1" applyFont="1" applyFill="1" applyBorder="1" applyAlignment="1">
      <alignment horizontal="center" vertical="center" wrapText="1"/>
    </xf>
    <xf numFmtId="0" fontId="14" fillId="0" borderId="8" xfId="1" applyFont="1" applyBorder="1" applyAlignment="1">
      <alignment horizontal="left" wrapText="1"/>
    </xf>
    <xf numFmtId="0" fontId="13" fillId="8" borderId="16" xfId="0" applyFont="1" applyFill="1" applyBorder="1" applyAlignment="1">
      <alignment horizontal="center" vertical="center" wrapText="1"/>
    </xf>
    <xf numFmtId="0" fontId="13" fillId="9" borderId="3" xfId="0" applyFont="1" applyFill="1" applyBorder="1" applyAlignment="1">
      <alignment vertical="center"/>
    </xf>
    <xf numFmtId="0" fontId="0" fillId="0" borderId="22" xfId="0" applyBorder="1"/>
    <xf numFmtId="0" fontId="14" fillId="0" borderId="23" xfId="1" applyFont="1" applyBorder="1" applyAlignment="1">
      <alignment horizontal="left" wrapText="1"/>
    </xf>
    <xf numFmtId="0" fontId="0" fillId="0" borderId="23" xfId="0" applyBorder="1"/>
    <xf numFmtId="43" fontId="26" fillId="8" borderId="2" xfId="2" applyFont="1" applyFill="1" applyBorder="1" applyAlignment="1">
      <alignment horizontal="right" vertical="top" wrapText="1"/>
    </xf>
    <xf numFmtId="0" fontId="2" fillId="0" borderId="0" xfId="0" applyFont="1" applyBorder="1" applyAlignment="1">
      <alignment vertical="center" wrapText="1"/>
    </xf>
    <xf numFmtId="0" fontId="0" fillId="0" borderId="21" xfId="0" applyBorder="1"/>
    <xf numFmtId="0" fontId="2" fillId="0" borderId="22" xfId="1" applyFont="1" applyBorder="1" applyAlignment="1">
      <alignment wrapText="1"/>
    </xf>
    <xf numFmtId="0" fontId="13" fillId="0" borderId="2" xfId="0" applyFont="1" applyFill="1" applyBorder="1" applyAlignment="1">
      <alignment vertical="center"/>
    </xf>
    <xf numFmtId="3" fontId="1" fillId="0" borderId="2" xfId="0" applyNumberFormat="1" applyFont="1" applyBorder="1"/>
    <xf numFmtId="4" fontId="0" fillId="0" borderId="0" xfId="0" applyNumberFormat="1"/>
    <xf numFmtId="164" fontId="13" fillId="0" borderId="0" xfId="0" applyNumberFormat="1" applyFont="1" applyFill="1" applyBorder="1" applyAlignment="1">
      <alignment vertical="center"/>
    </xf>
    <xf numFmtId="0" fontId="0" fillId="0" borderId="8" xfId="0" applyFill="1" applyBorder="1"/>
    <xf numFmtId="17" fontId="2" fillId="0" borderId="0" xfId="1" applyNumberFormat="1" applyFont="1" applyBorder="1" applyAlignment="1">
      <alignment horizontal="center" wrapText="1"/>
    </xf>
    <xf numFmtId="0" fontId="5" fillId="0" borderId="9" xfId="0" applyFont="1" applyFill="1" applyBorder="1" applyAlignment="1">
      <alignment horizontal="left" vertical="top" wrapText="1"/>
    </xf>
    <xf numFmtId="3" fontId="5" fillId="0" borderId="9" xfId="0" applyNumberFormat="1" applyFont="1" applyFill="1" applyBorder="1" applyAlignment="1">
      <alignment horizontal="right" vertical="top" wrapText="1"/>
    </xf>
    <xf numFmtId="4" fontId="5" fillId="0" borderId="9" xfId="0" applyNumberFormat="1" applyFont="1" applyFill="1" applyBorder="1" applyAlignment="1">
      <alignment horizontal="right" vertical="top" wrapText="1"/>
    </xf>
    <xf numFmtId="3" fontId="5" fillId="0" borderId="0" xfId="0" applyNumberFormat="1" applyFont="1" applyFill="1" applyBorder="1" applyAlignment="1">
      <alignment horizontal="right" vertical="top" wrapText="1"/>
    </xf>
    <xf numFmtId="17" fontId="14" fillId="0" borderId="0" xfId="1" applyNumberFormat="1" applyFont="1" applyBorder="1" applyAlignment="1">
      <alignment horizontal="left" wrapText="1"/>
    </xf>
    <xf numFmtId="0" fontId="0" fillId="0" borderId="0" xfId="0" applyAlignment="1">
      <alignment vertical="center" wrapText="1"/>
    </xf>
    <xf numFmtId="0" fontId="1" fillId="0" borderId="1" xfId="0" applyFont="1" applyBorder="1"/>
    <xf numFmtId="0" fontId="31" fillId="0" borderId="7" xfId="0" applyFont="1" applyBorder="1"/>
    <xf numFmtId="0" fontId="20" fillId="0" borderId="1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0" fillId="0" borderId="10" xfId="0" applyFont="1" applyBorder="1"/>
    <xf numFmtId="0" fontId="20" fillId="0" borderId="11" xfId="0" applyFont="1" applyBorder="1"/>
    <xf numFmtId="0" fontId="20" fillId="0" borderId="12" xfId="0" applyFont="1" applyBorder="1"/>
    <xf numFmtId="0" fontId="32" fillId="11" borderId="26" xfId="0" applyFont="1" applyFill="1" applyBorder="1" applyAlignment="1">
      <alignment vertical="center" wrapText="1"/>
    </xf>
    <xf numFmtId="0" fontId="1" fillId="11" borderId="27" xfId="0" applyFont="1" applyFill="1" applyBorder="1" applyAlignment="1">
      <alignment horizontal="center" wrapText="1"/>
    </xf>
    <xf numFmtId="0" fontId="1" fillId="11" borderId="28" xfId="0" applyFont="1" applyFill="1" applyBorder="1" applyAlignment="1">
      <alignment horizontal="center" wrapText="1"/>
    </xf>
    <xf numFmtId="0" fontId="18" fillId="9" borderId="16" xfId="0" applyFont="1" applyFill="1" applyBorder="1"/>
    <xf numFmtId="0" fontId="20" fillId="9" borderId="2" xfId="0" applyFont="1" applyFill="1" applyBorder="1"/>
    <xf numFmtId="0" fontId="20" fillId="9" borderId="18" xfId="0" applyFont="1" applyFill="1" applyBorder="1"/>
    <xf numFmtId="0" fontId="28" fillId="0" borderId="16" xfId="0" applyFont="1" applyFill="1" applyBorder="1" applyAlignment="1">
      <alignment horizontal="left" vertical="top" wrapText="1"/>
    </xf>
    <xf numFmtId="3" fontId="6" fillId="0" borderId="2" xfId="0" applyNumberFormat="1" applyFont="1" applyFill="1" applyBorder="1" applyAlignment="1">
      <alignment horizontal="right" vertical="top" wrapText="1"/>
    </xf>
    <xf numFmtId="3" fontId="6" fillId="0" borderId="18" xfId="0" applyNumberFormat="1" applyFont="1" applyFill="1" applyBorder="1" applyAlignment="1">
      <alignment horizontal="right" vertical="top" wrapText="1"/>
    </xf>
    <xf numFmtId="3" fontId="0" fillId="0" borderId="2" xfId="0" applyNumberFormat="1" applyFont="1" applyFill="1" applyBorder="1"/>
    <xf numFmtId="3" fontId="0" fillId="0" borderId="18" xfId="0" applyNumberFormat="1" applyFont="1" applyFill="1" applyBorder="1"/>
    <xf numFmtId="0" fontId="10" fillId="12" borderId="16" xfId="0" applyFont="1" applyFill="1" applyBorder="1" applyAlignment="1">
      <alignment horizontal="left" vertical="top" wrapText="1"/>
    </xf>
    <xf numFmtId="3" fontId="0" fillId="12" borderId="2" xfId="0" applyNumberFormat="1" applyFill="1" applyBorder="1"/>
    <xf numFmtId="3" fontId="0" fillId="12" borderId="18" xfId="0" applyNumberFormat="1" applyFill="1" applyBorder="1"/>
    <xf numFmtId="0" fontId="1" fillId="9" borderId="7" xfId="0" applyFont="1" applyFill="1" applyBorder="1"/>
    <xf numFmtId="0" fontId="0" fillId="9" borderId="0" xfId="0" applyFill="1" applyBorder="1"/>
    <xf numFmtId="0" fontId="0" fillId="9" borderId="8" xfId="0" applyFill="1" applyBorder="1"/>
    <xf numFmtId="0" fontId="13" fillId="3" borderId="16" xfId="0" applyFont="1" applyFill="1" applyBorder="1" applyAlignment="1">
      <alignment horizontal="left" vertical="top" wrapText="1"/>
    </xf>
    <xf numFmtId="3" fontId="0" fillId="0" borderId="2" xfId="0" applyNumberFormat="1" applyBorder="1"/>
    <xf numFmtId="3" fontId="0" fillId="0" borderId="18" xfId="0" applyNumberFormat="1" applyBorder="1"/>
    <xf numFmtId="0" fontId="13" fillId="5" borderId="16" xfId="0" applyFont="1" applyFill="1" applyBorder="1" applyAlignment="1">
      <alignment horizontal="left" vertical="top" wrapText="1"/>
    </xf>
    <xf numFmtId="3" fontId="33" fillId="0" borderId="2" xfId="0" applyNumberFormat="1" applyFont="1" applyFill="1" applyBorder="1" applyAlignment="1">
      <alignment horizontal="right" vertical="center" wrapText="1"/>
    </xf>
    <xf numFmtId="3" fontId="33" fillId="0" borderId="18" xfId="0" applyNumberFormat="1" applyFont="1" applyFill="1" applyBorder="1" applyAlignment="1">
      <alignment horizontal="right" vertical="center" wrapText="1"/>
    </xf>
    <xf numFmtId="3" fontId="20" fillId="0" borderId="18" xfId="0" applyNumberFormat="1" applyFont="1" applyBorder="1"/>
    <xf numFmtId="0" fontId="28" fillId="5" borderId="16" xfId="0" applyFont="1" applyFill="1" applyBorder="1" applyAlignment="1">
      <alignment horizontal="left" vertical="top" wrapText="1"/>
    </xf>
    <xf numFmtId="0" fontId="0" fillId="0" borderId="2" xfId="0" applyBorder="1"/>
    <xf numFmtId="0" fontId="0" fillId="0" borderId="18" xfId="0" applyBorder="1"/>
    <xf numFmtId="0" fontId="13" fillId="9" borderId="29" xfId="0" applyFont="1" applyFill="1" applyBorder="1" applyAlignment="1">
      <alignment horizontal="left" vertical="top" wrapText="1"/>
    </xf>
    <xf numFmtId="0" fontId="0" fillId="12" borderId="2" xfId="0" applyFill="1" applyBorder="1"/>
    <xf numFmtId="0" fontId="8" fillId="0" borderId="30" xfId="0" applyFont="1" applyFill="1" applyBorder="1"/>
    <xf numFmtId="0" fontId="8" fillId="0" borderId="31" xfId="0" applyFont="1" applyFill="1" applyBorder="1"/>
    <xf numFmtId="3" fontId="8" fillId="0" borderId="32" xfId="0" applyNumberFormat="1" applyFont="1" applyFill="1" applyBorder="1"/>
    <xf numFmtId="0" fontId="34" fillId="0" borderId="0" xfId="0" applyFont="1" applyAlignment="1">
      <alignment vertical="center"/>
    </xf>
    <xf numFmtId="0" fontId="13" fillId="13" borderId="13" xfId="0" applyFont="1" applyFill="1" applyBorder="1" applyAlignment="1">
      <alignment horizontal="center" vertical="center" wrapText="1"/>
    </xf>
    <xf numFmtId="0" fontId="13" fillId="13" borderId="14" xfId="0" applyFont="1" applyFill="1" applyBorder="1" applyAlignment="1">
      <alignment horizontal="center" vertical="center" wrapText="1"/>
    </xf>
    <xf numFmtId="0" fontId="13" fillId="1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left" vertical="top" wrapText="1"/>
    </xf>
    <xf numFmtId="0" fontId="6" fillId="2" borderId="16" xfId="0" applyFont="1" applyFill="1" applyBorder="1" applyAlignment="1">
      <alignment horizontal="left" vertical="top" wrapText="1"/>
    </xf>
    <xf numFmtId="0" fontId="27" fillId="10" borderId="16" xfId="0" applyFont="1" applyFill="1" applyBorder="1" applyAlignment="1">
      <alignment horizontal="left" vertical="top" wrapText="1"/>
    </xf>
    <xf numFmtId="4" fontId="27" fillId="10" borderId="2" xfId="0" applyNumberFormat="1" applyFont="1" applyFill="1" applyBorder="1" applyAlignment="1">
      <alignment horizontal="right" vertical="top" wrapText="1"/>
    </xf>
    <xf numFmtId="0" fontId="27" fillId="10" borderId="18" xfId="0" applyFont="1" applyFill="1" applyBorder="1" applyAlignment="1">
      <alignment horizontal="right" vertical="top" wrapText="1"/>
    </xf>
    <xf numFmtId="0" fontId="27" fillId="10" borderId="2" xfId="0" applyFont="1" applyFill="1" applyBorder="1" applyAlignment="1">
      <alignment horizontal="right" vertical="top" wrapText="1"/>
    </xf>
    <xf numFmtId="4" fontId="27" fillId="10" borderId="18" xfId="0" applyNumberFormat="1" applyFont="1" applyFill="1" applyBorder="1" applyAlignment="1">
      <alignment horizontal="right" vertical="top" wrapText="1"/>
    </xf>
    <xf numFmtId="0" fontId="26" fillId="13" borderId="16" xfId="0" applyFont="1" applyFill="1" applyBorder="1" applyAlignment="1">
      <alignment horizontal="left" vertical="top" wrapText="1"/>
    </xf>
    <xf numFmtId="0" fontId="26" fillId="13" borderId="2" xfId="0" applyFont="1" applyFill="1" applyBorder="1" applyAlignment="1">
      <alignment horizontal="right" vertical="top" wrapText="1"/>
    </xf>
    <xf numFmtId="0" fontId="26" fillId="13" borderId="18" xfId="0" applyFont="1" applyFill="1" applyBorder="1" applyAlignment="1">
      <alignment horizontal="right" vertical="top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35" fillId="0" borderId="4" xfId="0" applyFont="1" applyBorder="1" applyAlignment="1">
      <alignment vertical="center" wrapText="1"/>
    </xf>
    <xf numFmtId="4" fontId="35" fillId="0" borderId="19" xfId="0" applyNumberFormat="1" applyFont="1" applyBorder="1" applyAlignment="1">
      <alignment vertical="center" wrapText="1"/>
    </xf>
    <xf numFmtId="0" fontId="31" fillId="0" borderId="0" xfId="0" applyFont="1" applyAlignment="1">
      <alignment vertical="center" wrapText="1"/>
    </xf>
    <xf numFmtId="0" fontId="35" fillId="0" borderId="0" xfId="0" applyFont="1" applyBorder="1" applyAlignment="1">
      <alignment vertical="center" wrapText="1"/>
    </xf>
    <xf numFmtId="4" fontId="35" fillId="0" borderId="0" xfId="0" applyNumberFormat="1" applyFont="1" applyBorder="1" applyAlignment="1">
      <alignment vertical="center" wrapText="1"/>
    </xf>
    <xf numFmtId="0" fontId="8" fillId="0" borderId="1" xfId="0" applyFont="1" applyBorder="1"/>
    <xf numFmtId="0" fontId="8" fillId="0" borderId="10" xfId="0" applyFont="1" applyBorder="1"/>
    <xf numFmtId="17" fontId="0" fillId="0" borderId="12" xfId="0" applyNumberFormat="1" applyBorder="1"/>
    <xf numFmtId="0" fontId="2" fillId="0" borderId="1" xfId="1" applyFont="1" applyBorder="1" applyAlignment="1">
      <alignment horizontal="center" wrapText="1"/>
    </xf>
    <xf numFmtId="0" fontId="2" fillId="0" borderId="5" xfId="1" applyFont="1" applyBorder="1" applyAlignment="1">
      <alignment horizontal="center" wrapText="1"/>
    </xf>
    <xf numFmtId="0" fontId="2" fillId="0" borderId="6" xfId="1" applyFont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0" fillId="0" borderId="7" xfId="1" applyFont="1" applyBorder="1" applyAlignment="1">
      <alignment horizontal="left" wrapText="1"/>
    </xf>
    <xf numFmtId="0" fontId="10" fillId="0" borderId="0" xfId="1" applyFont="1" applyBorder="1" applyAlignment="1">
      <alignment horizontal="left" wrapText="1"/>
    </xf>
    <xf numFmtId="0" fontId="2" fillId="0" borderId="1" xfId="1" applyFont="1" applyBorder="1" applyAlignment="1">
      <alignment horizontal="center" vertical="top" wrapText="1"/>
    </xf>
    <xf numFmtId="0" fontId="2" fillId="0" borderId="5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9" fillId="0" borderId="1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wrapText="1"/>
    </xf>
    <xf numFmtId="0" fontId="10" fillId="0" borderId="20" xfId="1" applyFont="1" applyBorder="1" applyAlignment="1">
      <alignment horizontal="center" wrapText="1"/>
    </xf>
    <xf numFmtId="0" fontId="10" fillId="0" borderId="9" xfId="1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30" fillId="0" borderId="1" xfId="1" applyFont="1" applyBorder="1" applyAlignment="1">
      <alignment horizontal="center" vertical="top" wrapText="1"/>
    </xf>
    <xf numFmtId="0" fontId="30" fillId="0" borderId="5" xfId="1" applyFont="1" applyBorder="1" applyAlignment="1">
      <alignment horizontal="center" vertical="top" wrapText="1"/>
    </xf>
    <xf numFmtId="0" fontId="30" fillId="0" borderId="6" xfId="1" applyFont="1" applyBorder="1" applyAlignment="1">
      <alignment horizontal="center" vertical="top" wrapText="1"/>
    </xf>
    <xf numFmtId="0" fontId="0" fillId="0" borderId="0" xfId="0" applyAlignment="1">
      <alignment vertical="center" wrapText="1"/>
    </xf>
    <xf numFmtId="0" fontId="2" fillId="0" borderId="7" xfId="1" applyFont="1" applyBorder="1" applyAlignment="1">
      <alignment horizontal="left" wrapText="1"/>
    </xf>
    <xf numFmtId="0" fontId="2" fillId="0" borderId="0" xfId="1" applyFont="1" applyBorder="1" applyAlignment="1">
      <alignment horizontal="left" wrapText="1"/>
    </xf>
    <xf numFmtId="0" fontId="10" fillId="0" borderId="24" xfId="1" applyFont="1" applyBorder="1" applyAlignment="1">
      <alignment horizontal="center" wrapText="1"/>
    </xf>
    <xf numFmtId="0" fontId="10" fillId="0" borderId="25" xfId="1" applyFont="1" applyBorder="1" applyAlignment="1">
      <alignment horizontal="center" wrapText="1"/>
    </xf>
    <xf numFmtId="0" fontId="10" fillId="0" borderId="17" xfId="1" applyFont="1" applyBorder="1" applyAlignment="1">
      <alignment horizontal="center" wrapText="1"/>
    </xf>
    <xf numFmtId="0" fontId="13" fillId="0" borderId="9" xfId="0" applyNumberFormat="1" applyFont="1" applyFill="1" applyBorder="1" applyAlignment="1" applyProtection="1">
      <alignment horizontal="center" wrapText="1"/>
    </xf>
    <xf numFmtId="0" fontId="10" fillId="0" borderId="20" xfId="1" applyFont="1" applyBorder="1" applyAlignment="1">
      <alignment horizontal="center" vertical="top" wrapText="1"/>
    </xf>
    <xf numFmtId="0" fontId="10" fillId="0" borderId="9" xfId="1" applyFont="1" applyBorder="1" applyAlignment="1">
      <alignment horizontal="center" vertical="top" wrapText="1"/>
    </xf>
    <xf numFmtId="0" fontId="10" fillId="0" borderId="21" xfId="1" applyFont="1" applyBorder="1" applyAlignment="1">
      <alignment horizontal="center" vertical="top" wrapText="1"/>
    </xf>
    <xf numFmtId="0" fontId="32" fillId="0" borderId="7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7" fillId="8" borderId="16" xfId="0" applyFont="1" applyFill="1" applyBorder="1" applyAlignment="1">
      <alignment vertical="top" wrapText="1"/>
    </xf>
    <xf numFmtId="0" fontId="27" fillId="8" borderId="2" xfId="0" applyFont="1" applyFill="1" applyBorder="1" applyAlignment="1">
      <alignment vertical="top" wrapText="1"/>
    </xf>
    <xf numFmtId="0" fontId="27" fillId="8" borderId="18" xfId="0" applyFont="1" applyFill="1" applyBorder="1" applyAlignment="1">
      <alignment vertical="top" wrapText="1"/>
    </xf>
    <xf numFmtId="0" fontId="32" fillId="13" borderId="16" xfId="0" applyFont="1" applyFill="1" applyBorder="1" applyAlignment="1">
      <alignment vertical="top" wrapText="1"/>
    </xf>
    <xf numFmtId="0" fontId="32" fillId="13" borderId="2" xfId="0" applyFont="1" applyFill="1" applyBorder="1" applyAlignment="1">
      <alignment vertical="top" wrapText="1"/>
    </xf>
    <xf numFmtId="0" fontId="32" fillId="13" borderId="18" xfId="0" applyFont="1" applyFill="1" applyBorder="1" applyAlignment="1">
      <alignment vertical="top" wrapText="1"/>
    </xf>
  </cellXfs>
  <cellStyles count="3">
    <cellStyle name="Millares" xfId="2" builtinId="3"/>
    <cellStyle name="Normal" xfId="0" builtinId="0"/>
    <cellStyle name="Normal 3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152400</xdr:rowOff>
    </xdr:from>
    <xdr:to>
      <xdr:col>4</xdr:col>
      <xdr:colOff>200025</xdr:colOff>
      <xdr:row>5</xdr:row>
      <xdr:rowOff>152400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352425"/>
          <a:ext cx="2771775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L5" sqref="L5"/>
    </sheetView>
  </sheetViews>
  <sheetFormatPr baseColWidth="10" defaultRowHeight="15" x14ac:dyDescent="0.25"/>
  <cols>
    <col min="1" max="1" width="5" customWidth="1"/>
    <col min="3" max="3" width="13.42578125" customWidth="1"/>
    <col min="8" max="8" width="14.85546875" customWidth="1"/>
    <col min="11" max="11" width="57.7109375" customWidth="1"/>
  </cols>
  <sheetData>
    <row r="1" spans="1:11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43"/>
      <c r="C2" s="44"/>
      <c r="D2" s="44"/>
      <c r="E2" s="44"/>
      <c r="F2" s="44"/>
      <c r="G2" s="44"/>
      <c r="H2" s="44"/>
      <c r="I2" s="44"/>
      <c r="J2" s="44"/>
      <c r="K2" s="45"/>
    </row>
    <row r="3" spans="1:11" ht="15.75" x14ac:dyDescent="0.25">
      <c r="A3" s="1"/>
      <c r="B3" s="46"/>
      <c r="C3" s="36"/>
      <c r="D3" s="47"/>
      <c r="E3" s="47" t="s">
        <v>131</v>
      </c>
      <c r="F3" s="47"/>
      <c r="G3" s="47"/>
      <c r="H3" s="47"/>
      <c r="I3" s="47"/>
      <c r="J3" s="36"/>
      <c r="K3" s="48"/>
    </row>
    <row r="4" spans="1:11" x14ac:dyDescent="0.25">
      <c r="A4" s="1"/>
      <c r="B4" s="46"/>
      <c r="C4" s="36"/>
      <c r="D4" s="49"/>
      <c r="E4" s="49" t="s">
        <v>132</v>
      </c>
      <c r="F4" s="49"/>
      <c r="G4" s="49"/>
      <c r="H4" s="49"/>
      <c r="I4" s="49"/>
      <c r="J4" s="36"/>
      <c r="K4" s="48"/>
    </row>
    <row r="5" spans="1:11" x14ac:dyDescent="0.25">
      <c r="A5" s="1"/>
      <c r="B5" s="46"/>
      <c r="C5" s="36"/>
      <c r="D5" s="36"/>
      <c r="E5" s="36"/>
      <c r="F5" s="50" t="s">
        <v>133</v>
      </c>
      <c r="G5" s="36"/>
      <c r="H5" s="36"/>
      <c r="I5" s="36"/>
      <c r="J5" s="36"/>
      <c r="K5" s="48"/>
    </row>
    <row r="6" spans="1:11" ht="15.75" x14ac:dyDescent="0.25">
      <c r="A6" s="1"/>
      <c r="B6" s="51"/>
      <c r="C6" s="52"/>
      <c r="D6" s="53"/>
      <c r="E6" s="53"/>
      <c r="F6" s="53"/>
      <c r="G6" s="53"/>
      <c r="H6" s="53"/>
      <c r="I6" s="54" t="s">
        <v>214</v>
      </c>
      <c r="J6" s="55"/>
      <c r="K6" s="56"/>
    </row>
    <row r="7" spans="1:11" ht="15.75" thickBot="1" x14ac:dyDescent="0.3">
      <c r="A7" s="1"/>
      <c r="B7" s="57" t="s">
        <v>134</v>
      </c>
      <c r="C7" s="58"/>
      <c r="D7" s="58"/>
      <c r="E7" s="58"/>
      <c r="F7" s="58"/>
      <c r="G7" s="58"/>
      <c r="H7" s="58"/>
      <c r="I7" s="58"/>
      <c r="J7" s="58"/>
      <c r="K7" s="59"/>
    </row>
    <row r="8" spans="1:11" ht="45" x14ac:dyDescent="0.25">
      <c r="A8" s="1"/>
      <c r="B8" s="60" t="s">
        <v>135</v>
      </c>
      <c r="C8" s="61" t="s">
        <v>243</v>
      </c>
      <c r="D8" s="61" t="s">
        <v>244</v>
      </c>
      <c r="E8" s="61" t="s">
        <v>70</v>
      </c>
      <c r="F8" s="61" t="s">
        <v>71</v>
      </c>
      <c r="G8" s="61" t="s">
        <v>136</v>
      </c>
      <c r="H8" s="61" t="s">
        <v>137</v>
      </c>
      <c r="I8" s="61" t="s">
        <v>138</v>
      </c>
      <c r="J8" s="61" t="s">
        <v>139</v>
      </c>
      <c r="K8" s="62" t="s">
        <v>140</v>
      </c>
    </row>
    <row r="9" spans="1:11" s="63" customFormat="1" ht="60" x14ac:dyDescent="0.25">
      <c r="B9" s="64" t="s">
        <v>141</v>
      </c>
      <c r="C9" s="65">
        <v>488147</v>
      </c>
      <c r="D9" s="66">
        <v>437901.84</v>
      </c>
      <c r="E9" s="66">
        <v>321708</v>
      </c>
      <c r="F9" s="66">
        <v>116194</v>
      </c>
      <c r="G9" s="67">
        <f>D9-E9-F9</f>
        <v>-0.15999999997438863</v>
      </c>
      <c r="H9" s="66">
        <v>1189292.49</v>
      </c>
      <c r="I9" s="68">
        <v>848116</v>
      </c>
      <c r="J9" s="69">
        <v>6613203</v>
      </c>
      <c r="K9" s="70" t="s">
        <v>142</v>
      </c>
    </row>
    <row r="10" spans="1:11" s="63" customFormat="1" ht="60" x14ac:dyDescent="0.25">
      <c r="B10" s="64" t="s">
        <v>143</v>
      </c>
      <c r="C10" s="71" t="s">
        <v>219</v>
      </c>
      <c r="D10" s="68">
        <v>318446</v>
      </c>
      <c r="E10" s="72">
        <v>311249</v>
      </c>
      <c r="F10" s="73">
        <v>82</v>
      </c>
      <c r="G10" s="74">
        <v>7115</v>
      </c>
      <c r="H10" s="68">
        <v>11334685</v>
      </c>
      <c r="I10" s="75">
        <v>9209353</v>
      </c>
      <c r="J10" s="76">
        <v>5692565</v>
      </c>
      <c r="K10" s="77" t="s">
        <v>212</v>
      </c>
    </row>
    <row r="11" spans="1:11" s="63" customFormat="1" ht="75" x14ac:dyDescent="0.25">
      <c r="B11" s="64" t="s">
        <v>144</v>
      </c>
      <c r="C11" s="71">
        <v>72867</v>
      </c>
      <c r="D11" s="66">
        <v>60875</v>
      </c>
      <c r="E11" s="66">
        <v>57410</v>
      </c>
      <c r="F11" s="78">
        <v>1068</v>
      </c>
      <c r="G11" s="66">
        <v>2396</v>
      </c>
      <c r="H11" s="66">
        <v>386754</v>
      </c>
      <c r="I11" s="79">
        <v>244928</v>
      </c>
      <c r="J11" s="79">
        <v>751077</v>
      </c>
      <c r="K11" s="80" t="s">
        <v>220</v>
      </c>
    </row>
    <row r="12" spans="1:11" ht="15.75" thickBot="1" x14ac:dyDescent="0.3">
      <c r="A12" s="1"/>
      <c r="B12" s="81" t="s">
        <v>56</v>
      </c>
      <c r="C12" s="82"/>
      <c r="D12" s="83">
        <f t="shared" ref="D12:J12" si="0">SUM(D9:D11)</f>
        <v>817222.84000000008</v>
      </c>
      <c r="E12" s="83">
        <f t="shared" si="0"/>
        <v>690367</v>
      </c>
      <c r="F12" s="83">
        <f t="shared" si="0"/>
        <v>117344</v>
      </c>
      <c r="G12" s="83">
        <f t="shared" si="0"/>
        <v>9510.8400000000256</v>
      </c>
      <c r="H12" s="83">
        <f t="shared" si="0"/>
        <v>12910731.49</v>
      </c>
      <c r="I12" s="83">
        <f t="shared" si="0"/>
        <v>10302397</v>
      </c>
      <c r="J12" s="83">
        <f t="shared" si="0"/>
        <v>13056845</v>
      </c>
      <c r="K12" s="84"/>
    </row>
    <row r="13" spans="1:11" x14ac:dyDescent="0.25">
      <c r="A13" s="1"/>
      <c r="B13" s="85" t="s">
        <v>145</v>
      </c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1"/>
      <c r="B14" s="86" t="s">
        <v>146</v>
      </c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2:O84"/>
  <sheetViews>
    <sheetView topLeftCell="A58" workbookViewId="0">
      <selection activeCell="O67" sqref="O67"/>
    </sheetView>
  </sheetViews>
  <sheetFormatPr baseColWidth="10" defaultColWidth="11.42578125" defaultRowHeight="15" x14ac:dyDescent="0.25"/>
  <cols>
    <col min="1" max="1" width="11.42578125" style="1"/>
    <col min="2" max="2" width="19.5703125" style="1" customWidth="1"/>
    <col min="3" max="3" width="12.28515625" style="1" customWidth="1"/>
    <col min="4" max="16384" width="11.42578125" style="1"/>
  </cols>
  <sheetData>
    <row r="2" spans="2:14" ht="15.75" x14ac:dyDescent="0.25">
      <c r="B2" s="237" t="s">
        <v>64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</row>
    <row r="3" spans="2:14" ht="16.5" thickBot="1" x14ac:dyDescent="0.3">
      <c r="B3" s="237" t="s">
        <v>65</v>
      </c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</row>
    <row r="4" spans="2:14" ht="15.75" x14ac:dyDescent="0.25">
      <c r="B4" s="238" t="s">
        <v>66</v>
      </c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40"/>
    </row>
    <row r="5" spans="2:14" ht="27" thickBot="1" x14ac:dyDescent="0.3">
      <c r="B5" s="241" t="s">
        <v>67</v>
      </c>
      <c r="C5" s="242"/>
      <c r="D5" s="4" t="s">
        <v>1</v>
      </c>
      <c r="E5" s="5">
        <v>2015</v>
      </c>
      <c r="F5" s="6"/>
      <c r="G5" s="7"/>
      <c r="H5" s="7"/>
      <c r="I5" s="7"/>
      <c r="J5" s="7"/>
      <c r="K5" s="7"/>
      <c r="L5" s="93">
        <v>42156</v>
      </c>
      <c r="M5" s="128"/>
    </row>
    <row r="6" spans="2:14" ht="45" x14ac:dyDescent="0.25">
      <c r="B6" s="87" t="s">
        <v>68</v>
      </c>
      <c r="C6" s="142" t="s">
        <v>69</v>
      </c>
      <c r="D6" s="142" t="s">
        <v>236</v>
      </c>
      <c r="E6" s="142" t="s">
        <v>70</v>
      </c>
      <c r="F6" s="142" t="s">
        <v>71</v>
      </c>
      <c r="G6" s="142" t="s">
        <v>72</v>
      </c>
      <c r="H6" s="142" t="s">
        <v>73</v>
      </c>
      <c r="I6" s="142" t="s">
        <v>74</v>
      </c>
      <c r="J6" s="142" t="s">
        <v>75</v>
      </c>
      <c r="K6" s="142" t="s">
        <v>76</v>
      </c>
      <c r="L6" s="142" t="s">
        <v>77</v>
      </c>
      <c r="M6" s="143" t="s">
        <v>78</v>
      </c>
    </row>
    <row r="7" spans="2:14" ht="15.75" thickBot="1" x14ac:dyDescent="0.3">
      <c r="B7" s="135" t="s">
        <v>79</v>
      </c>
      <c r="C7" s="136">
        <f t="shared" ref="C7:M7" si="0">C59+C82</f>
        <v>488147.58</v>
      </c>
      <c r="D7" s="136">
        <f t="shared" si="0"/>
        <v>437901.57</v>
      </c>
      <c r="E7" s="136">
        <f t="shared" si="0"/>
        <v>321708.01</v>
      </c>
      <c r="F7" s="136">
        <f t="shared" si="0"/>
        <v>116193.56</v>
      </c>
      <c r="G7" s="137">
        <f t="shared" si="0"/>
        <v>0</v>
      </c>
      <c r="H7" s="136">
        <f t="shared" si="0"/>
        <v>1189292.49</v>
      </c>
      <c r="I7" s="136">
        <f t="shared" si="0"/>
        <v>848115.94</v>
      </c>
      <c r="J7" s="137">
        <f t="shared" si="0"/>
        <v>0</v>
      </c>
      <c r="K7" s="137">
        <f t="shared" si="0"/>
        <v>0</v>
      </c>
      <c r="L7" s="137">
        <f t="shared" si="0"/>
        <v>0</v>
      </c>
      <c r="M7" s="138">
        <f t="shared" si="0"/>
        <v>6613202.71</v>
      </c>
    </row>
    <row r="8" spans="2:14" ht="15.75" thickBot="1" x14ac:dyDescent="0.3">
      <c r="B8" s="2"/>
      <c r="C8" s="3"/>
      <c r="D8" s="2"/>
      <c r="E8" s="3"/>
      <c r="G8" s="3"/>
      <c r="H8" s="3"/>
    </row>
    <row r="9" spans="2:14" ht="15.75" thickBot="1" x14ac:dyDescent="0.3">
      <c r="B9" s="243" t="s">
        <v>80</v>
      </c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45"/>
    </row>
    <row r="10" spans="2:14" ht="45" x14ac:dyDescent="0.25">
      <c r="B10" s="89" t="s">
        <v>3</v>
      </c>
      <c r="C10" s="88" t="s">
        <v>235</v>
      </c>
      <c r="D10" s="142" t="s">
        <v>236</v>
      </c>
      <c r="E10" s="88" t="s">
        <v>70</v>
      </c>
      <c r="F10" s="88" t="s">
        <v>71</v>
      </c>
      <c r="G10" s="89" t="s">
        <v>81</v>
      </c>
      <c r="H10" s="88" t="s">
        <v>73</v>
      </c>
      <c r="I10" s="88" t="s">
        <v>74</v>
      </c>
      <c r="J10" s="88" t="s">
        <v>75</v>
      </c>
      <c r="K10" s="88" t="s">
        <v>76</v>
      </c>
      <c r="L10" s="88" t="s">
        <v>77</v>
      </c>
      <c r="M10" s="88" t="s">
        <v>78</v>
      </c>
    </row>
    <row r="11" spans="2:14" x14ac:dyDescent="0.25">
      <c r="B11" s="24" t="s">
        <v>8</v>
      </c>
      <c r="C11" s="25">
        <v>24</v>
      </c>
      <c r="D11" s="25">
        <v>26</v>
      </c>
      <c r="E11" s="25">
        <v>26</v>
      </c>
      <c r="F11" s="25">
        <v>0</v>
      </c>
      <c r="G11" s="25">
        <f>D11-E11-F11</f>
        <v>0</v>
      </c>
      <c r="H11" s="25">
        <v>157.6</v>
      </c>
      <c r="I11" s="25">
        <v>167.1</v>
      </c>
      <c r="J11" s="25">
        <v>6.5670000000000002</v>
      </c>
      <c r="K11" s="25">
        <v>6.4269999999999996</v>
      </c>
      <c r="L11" s="26">
        <v>5687.48</v>
      </c>
      <c r="M11" s="25">
        <v>950.38</v>
      </c>
      <c r="N11" s="133"/>
    </row>
    <row r="12" spans="2:14" s="11" customFormat="1" x14ac:dyDescent="0.25">
      <c r="B12" s="8" t="s">
        <v>9</v>
      </c>
      <c r="C12" s="9">
        <v>23</v>
      </c>
      <c r="D12" s="9">
        <v>65</v>
      </c>
      <c r="E12" s="9">
        <v>65</v>
      </c>
      <c r="F12" s="9">
        <v>0</v>
      </c>
      <c r="G12" s="9">
        <f t="shared" ref="G12:G58" si="1">D12-E12-F12</f>
        <v>0</v>
      </c>
      <c r="H12" s="9">
        <v>175.5</v>
      </c>
      <c r="I12" s="9">
        <v>591.5</v>
      </c>
      <c r="J12" s="9">
        <v>7.63</v>
      </c>
      <c r="K12" s="9">
        <v>9.1</v>
      </c>
      <c r="L12" s="10">
        <v>22260.16</v>
      </c>
      <c r="M12" s="10">
        <v>13166.88</v>
      </c>
      <c r="N12" s="133"/>
    </row>
    <row r="13" spans="2:14" x14ac:dyDescent="0.25">
      <c r="B13" s="24" t="s">
        <v>10</v>
      </c>
      <c r="C13" s="25">
        <v>1</v>
      </c>
      <c r="D13" s="25">
        <v>16.559999999999999</v>
      </c>
      <c r="E13" s="25">
        <v>10</v>
      </c>
      <c r="F13" s="25">
        <v>6.56</v>
      </c>
      <c r="G13" s="25">
        <f t="shared" si="1"/>
        <v>0</v>
      </c>
      <c r="H13" s="25">
        <v>1.5</v>
      </c>
      <c r="I13" s="25">
        <v>8.42</v>
      </c>
      <c r="J13" s="25">
        <v>1.5</v>
      </c>
      <c r="K13" s="25">
        <v>0.84199999999999997</v>
      </c>
      <c r="L13" s="26">
        <v>17500</v>
      </c>
      <c r="M13" s="25">
        <v>147.35</v>
      </c>
      <c r="N13" s="133"/>
    </row>
    <row r="14" spans="2:14" s="11" customFormat="1" x14ac:dyDescent="0.25">
      <c r="B14" s="8" t="s">
        <v>11</v>
      </c>
      <c r="C14" s="9">
        <v>10</v>
      </c>
      <c r="D14" s="9">
        <v>12</v>
      </c>
      <c r="E14" s="9">
        <v>12</v>
      </c>
      <c r="F14" s="9">
        <v>0</v>
      </c>
      <c r="G14" s="9">
        <f t="shared" si="1"/>
        <v>0</v>
      </c>
      <c r="H14" s="9">
        <v>280</v>
      </c>
      <c r="I14" s="9">
        <v>312</v>
      </c>
      <c r="J14" s="9">
        <v>28</v>
      </c>
      <c r="K14" s="9">
        <v>26</v>
      </c>
      <c r="L14" s="10">
        <v>7541.67</v>
      </c>
      <c r="M14" s="10">
        <v>2353</v>
      </c>
      <c r="N14" s="133"/>
    </row>
    <row r="15" spans="2:14" x14ac:dyDescent="0.25">
      <c r="B15" s="24" t="s">
        <v>12</v>
      </c>
      <c r="C15" s="26">
        <v>1196</v>
      </c>
      <c r="D15" s="25">
        <v>672</v>
      </c>
      <c r="E15" s="25">
        <v>672</v>
      </c>
      <c r="F15" s="25">
        <v>0</v>
      </c>
      <c r="G15" s="25">
        <f t="shared" si="1"/>
        <v>0</v>
      </c>
      <c r="H15" s="26">
        <v>19343</v>
      </c>
      <c r="I15" s="26">
        <v>12591.33</v>
      </c>
      <c r="J15" s="25">
        <v>16.172999999999998</v>
      </c>
      <c r="K15" s="25">
        <v>18.736999999999998</v>
      </c>
      <c r="L15" s="25">
        <v>472.25</v>
      </c>
      <c r="M15" s="26">
        <v>5946.21</v>
      </c>
      <c r="N15" s="133"/>
    </row>
    <row r="16" spans="2:14" s="11" customFormat="1" x14ac:dyDescent="0.25">
      <c r="B16" s="8" t="s">
        <v>13</v>
      </c>
      <c r="C16" s="9">
        <v>14</v>
      </c>
      <c r="D16" s="9">
        <v>17.5</v>
      </c>
      <c r="E16" s="9">
        <v>17.5</v>
      </c>
      <c r="F16" s="9">
        <v>0</v>
      </c>
      <c r="G16" s="9">
        <f t="shared" si="1"/>
        <v>0</v>
      </c>
      <c r="H16" s="9">
        <v>124.9</v>
      </c>
      <c r="I16" s="9">
        <v>157.05000000000001</v>
      </c>
      <c r="J16" s="9">
        <v>8.9209999999999994</v>
      </c>
      <c r="K16" s="9">
        <v>8.9740000000000002</v>
      </c>
      <c r="L16" s="10">
        <v>6847.48</v>
      </c>
      <c r="M16" s="10">
        <v>1075.4000000000001</v>
      </c>
    </row>
    <row r="17" spans="2:13" x14ac:dyDescent="0.25">
      <c r="B17" s="24" t="s">
        <v>14</v>
      </c>
      <c r="C17" s="25">
        <v>16</v>
      </c>
      <c r="D17" s="25">
        <v>34</v>
      </c>
      <c r="E17" s="25">
        <v>21</v>
      </c>
      <c r="F17" s="25">
        <v>13</v>
      </c>
      <c r="G17" s="25">
        <f t="shared" si="1"/>
        <v>0</v>
      </c>
      <c r="H17" s="25">
        <v>415</v>
      </c>
      <c r="I17" s="25">
        <v>543</v>
      </c>
      <c r="J17" s="25">
        <v>25.937999999999999</v>
      </c>
      <c r="K17" s="25">
        <v>25.856999999999999</v>
      </c>
      <c r="L17" s="26">
        <v>4501.01</v>
      </c>
      <c r="M17" s="26">
        <v>2444.0500000000002</v>
      </c>
    </row>
    <row r="18" spans="2:13" s="11" customFormat="1" x14ac:dyDescent="0.25">
      <c r="B18" s="8" t="s">
        <v>15</v>
      </c>
      <c r="C18" s="9">
        <v>122</v>
      </c>
      <c r="D18" s="9">
        <v>133</v>
      </c>
      <c r="E18" s="9">
        <v>133</v>
      </c>
      <c r="F18" s="9">
        <v>0</v>
      </c>
      <c r="G18" s="9">
        <f t="shared" si="1"/>
        <v>0</v>
      </c>
      <c r="H18" s="9">
        <v>404.05</v>
      </c>
      <c r="I18" s="9">
        <v>355.4</v>
      </c>
      <c r="J18" s="9">
        <v>3.3119999999999998</v>
      </c>
      <c r="K18" s="9">
        <v>2.6720000000000002</v>
      </c>
      <c r="L18" s="10">
        <v>10985.65</v>
      </c>
      <c r="M18" s="10">
        <v>3904.3</v>
      </c>
    </row>
    <row r="19" spans="2:13" x14ac:dyDescent="0.25">
      <c r="B19" s="24" t="s">
        <v>16</v>
      </c>
      <c r="C19" s="25">
        <v>352.5</v>
      </c>
      <c r="D19" s="25">
        <v>281.75</v>
      </c>
      <c r="E19" s="25">
        <v>268.75</v>
      </c>
      <c r="F19" s="25">
        <v>13</v>
      </c>
      <c r="G19" s="25">
        <f t="shared" si="1"/>
        <v>0</v>
      </c>
      <c r="H19" s="26">
        <v>8005.95</v>
      </c>
      <c r="I19" s="26">
        <v>6020.47</v>
      </c>
      <c r="J19" s="25">
        <v>22.712</v>
      </c>
      <c r="K19" s="25">
        <v>22.402000000000001</v>
      </c>
      <c r="L19" s="26">
        <v>4229.57</v>
      </c>
      <c r="M19" s="26">
        <v>25464.02</v>
      </c>
    </row>
    <row r="20" spans="2:13" s="11" customFormat="1" x14ac:dyDescent="0.25">
      <c r="B20" s="8" t="s">
        <v>17</v>
      </c>
      <c r="C20" s="9">
        <v>36</v>
      </c>
      <c r="D20" s="9">
        <v>52</v>
      </c>
      <c r="E20" s="9">
        <v>52</v>
      </c>
      <c r="F20" s="9">
        <v>0</v>
      </c>
      <c r="G20" s="9">
        <f t="shared" si="1"/>
        <v>0</v>
      </c>
      <c r="H20" s="9">
        <v>576</v>
      </c>
      <c r="I20" s="9">
        <v>906</v>
      </c>
      <c r="J20" s="9">
        <v>16</v>
      </c>
      <c r="K20" s="9">
        <v>17.422999999999998</v>
      </c>
      <c r="L20" s="10">
        <v>5000</v>
      </c>
      <c r="M20" s="10">
        <v>4530</v>
      </c>
    </row>
    <row r="21" spans="2:13" x14ac:dyDescent="0.25">
      <c r="B21" s="24" t="s">
        <v>18</v>
      </c>
      <c r="C21" s="25">
        <v>20</v>
      </c>
      <c r="D21" s="25">
        <v>57</v>
      </c>
      <c r="E21" s="25">
        <v>57</v>
      </c>
      <c r="F21" s="25">
        <v>0</v>
      </c>
      <c r="G21" s="25">
        <f t="shared" si="1"/>
        <v>0</v>
      </c>
      <c r="H21" s="25">
        <v>40</v>
      </c>
      <c r="I21" s="25">
        <v>107.73</v>
      </c>
      <c r="J21" s="25">
        <v>2</v>
      </c>
      <c r="K21" s="25">
        <v>1.89</v>
      </c>
      <c r="L21" s="26">
        <v>3622.81</v>
      </c>
      <c r="M21" s="25">
        <v>390.29</v>
      </c>
    </row>
    <row r="22" spans="2:13" s="11" customFormat="1" x14ac:dyDescent="0.25">
      <c r="B22" s="8" t="s">
        <v>19</v>
      </c>
      <c r="C22" s="10">
        <v>2180.5</v>
      </c>
      <c r="D22" s="10">
        <v>1416</v>
      </c>
      <c r="E22" s="10">
        <v>1411</v>
      </c>
      <c r="F22" s="9">
        <v>5</v>
      </c>
      <c r="G22" s="9">
        <f t="shared" si="1"/>
        <v>0</v>
      </c>
      <c r="H22" s="10">
        <v>85261.95</v>
      </c>
      <c r="I22" s="10">
        <v>50755.8</v>
      </c>
      <c r="J22" s="9">
        <v>39.101999999999997</v>
      </c>
      <c r="K22" s="9">
        <v>35.972000000000001</v>
      </c>
      <c r="L22" s="10">
        <v>3653.68</v>
      </c>
      <c r="M22" s="10">
        <v>185445.59</v>
      </c>
    </row>
    <row r="23" spans="2:13" x14ac:dyDescent="0.25">
      <c r="B23" s="24" t="s">
        <v>20</v>
      </c>
      <c r="C23" s="25">
        <v>85</v>
      </c>
      <c r="D23" s="25">
        <v>84</v>
      </c>
      <c r="E23" s="25">
        <v>84</v>
      </c>
      <c r="F23" s="25">
        <v>0</v>
      </c>
      <c r="G23" s="25">
        <f t="shared" si="1"/>
        <v>0</v>
      </c>
      <c r="H23" s="26">
        <v>1360</v>
      </c>
      <c r="I23" s="26">
        <v>1428</v>
      </c>
      <c r="J23" s="25">
        <v>16</v>
      </c>
      <c r="K23" s="25">
        <v>17</v>
      </c>
      <c r="L23" s="26">
        <v>2646.43</v>
      </c>
      <c r="M23" s="26">
        <v>3779.1</v>
      </c>
    </row>
    <row r="24" spans="2:13" s="11" customFormat="1" x14ac:dyDescent="0.25">
      <c r="B24" s="8" t="s">
        <v>21</v>
      </c>
      <c r="C24" s="9">
        <v>7</v>
      </c>
      <c r="D24" s="9">
        <v>2</v>
      </c>
      <c r="E24" s="9">
        <v>2</v>
      </c>
      <c r="F24" s="9">
        <v>0</v>
      </c>
      <c r="G24" s="9">
        <f t="shared" si="1"/>
        <v>0</v>
      </c>
      <c r="H24" s="9">
        <v>77</v>
      </c>
      <c r="I24" s="9">
        <v>12</v>
      </c>
      <c r="J24" s="9">
        <v>11</v>
      </c>
      <c r="K24" s="9">
        <v>6</v>
      </c>
      <c r="L24" s="10">
        <v>12000</v>
      </c>
      <c r="M24" s="9">
        <v>144</v>
      </c>
    </row>
    <row r="25" spans="2:13" x14ac:dyDescent="0.25">
      <c r="B25" s="24" t="s">
        <v>22</v>
      </c>
      <c r="C25" s="26">
        <v>19393</v>
      </c>
      <c r="D25" s="26">
        <v>20003.75</v>
      </c>
      <c r="E25" s="26">
        <v>17778.75</v>
      </c>
      <c r="F25" s="26">
        <v>2225</v>
      </c>
      <c r="G25" s="25">
        <f t="shared" si="1"/>
        <v>0</v>
      </c>
      <c r="H25" s="26">
        <v>40954.1</v>
      </c>
      <c r="I25" s="26">
        <v>33462.080000000002</v>
      </c>
      <c r="J25" s="25">
        <v>2.1120000000000001</v>
      </c>
      <c r="K25" s="25">
        <v>1.8819999999999999</v>
      </c>
      <c r="L25" s="26">
        <v>87196.4</v>
      </c>
      <c r="M25" s="26">
        <v>2917772.99</v>
      </c>
    </row>
    <row r="26" spans="2:13" s="11" customFormat="1" x14ac:dyDescent="0.25">
      <c r="B26" s="8" t="s">
        <v>23</v>
      </c>
      <c r="C26" s="10">
        <v>1361</v>
      </c>
      <c r="D26" s="10">
        <v>1254</v>
      </c>
      <c r="E26" s="10">
        <v>1156</v>
      </c>
      <c r="F26" s="9">
        <v>98</v>
      </c>
      <c r="G26" s="9">
        <f t="shared" si="1"/>
        <v>0</v>
      </c>
      <c r="H26" s="10">
        <v>46171</v>
      </c>
      <c r="I26" s="10">
        <v>37914.33</v>
      </c>
      <c r="J26" s="9">
        <v>33.923999999999999</v>
      </c>
      <c r="K26" s="9">
        <v>32.798000000000002</v>
      </c>
      <c r="L26" s="10">
        <v>6670.35</v>
      </c>
      <c r="M26" s="10">
        <v>252901.91</v>
      </c>
    </row>
    <row r="27" spans="2:13" x14ac:dyDescent="0.25">
      <c r="B27" s="24" t="s">
        <v>24</v>
      </c>
      <c r="C27" s="25">
        <v>36</v>
      </c>
      <c r="D27" s="25">
        <v>27</v>
      </c>
      <c r="E27" s="25">
        <v>27</v>
      </c>
      <c r="F27" s="25">
        <v>0</v>
      </c>
      <c r="G27" s="25">
        <f t="shared" si="1"/>
        <v>0</v>
      </c>
      <c r="H27" s="26">
        <v>1405</v>
      </c>
      <c r="I27" s="26">
        <v>1526.9</v>
      </c>
      <c r="J27" s="25">
        <v>39.027999999999999</v>
      </c>
      <c r="K27" s="25">
        <v>56.552</v>
      </c>
      <c r="L27" s="26">
        <v>16429</v>
      </c>
      <c r="M27" s="26">
        <v>25085.43</v>
      </c>
    </row>
    <row r="28" spans="2:13" s="11" customFormat="1" x14ac:dyDescent="0.25">
      <c r="B28" s="8" t="s">
        <v>25</v>
      </c>
      <c r="C28" s="9">
        <v>15</v>
      </c>
      <c r="D28" s="9">
        <v>11</v>
      </c>
      <c r="E28" s="9">
        <v>11</v>
      </c>
      <c r="F28" s="9">
        <v>0</v>
      </c>
      <c r="G28" s="9">
        <f t="shared" si="1"/>
        <v>0</v>
      </c>
      <c r="H28" s="9">
        <v>108.5</v>
      </c>
      <c r="I28" s="9">
        <v>65.8</v>
      </c>
      <c r="J28" s="9">
        <v>7.2329999999999997</v>
      </c>
      <c r="K28" s="9">
        <v>5.9820000000000002</v>
      </c>
      <c r="L28" s="10">
        <v>11444.38</v>
      </c>
      <c r="M28" s="9">
        <v>753.04</v>
      </c>
    </row>
    <row r="29" spans="2:13" x14ac:dyDescent="0.25">
      <c r="B29" s="24" t="s">
        <v>26</v>
      </c>
      <c r="C29" s="25">
        <v>120.5</v>
      </c>
      <c r="D29" s="25">
        <v>161.75</v>
      </c>
      <c r="E29" s="25">
        <v>161.75</v>
      </c>
      <c r="F29" s="25">
        <v>0</v>
      </c>
      <c r="G29" s="25">
        <f t="shared" si="1"/>
        <v>0</v>
      </c>
      <c r="H29" s="25">
        <v>725.1</v>
      </c>
      <c r="I29" s="26">
        <v>1025.8</v>
      </c>
      <c r="J29" s="25">
        <v>6.0170000000000003</v>
      </c>
      <c r="K29" s="25">
        <v>6.3419999999999996</v>
      </c>
      <c r="L29" s="26">
        <v>6497.64</v>
      </c>
      <c r="M29" s="26">
        <v>6665.28</v>
      </c>
    </row>
    <row r="30" spans="2:13" s="11" customFormat="1" x14ac:dyDescent="0.25">
      <c r="B30" s="8" t="s">
        <v>27</v>
      </c>
      <c r="C30" s="9">
        <v>69</v>
      </c>
      <c r="D30" s="9">
        <v>85.5</v>
      </c>
      <c r="E30" s="9">
        <v>85.5</v>
      </c>
      <c r="F30" s="9">
        <v>0</v>
      </c>
      <c r="G30" s="9">
        <f t="shared" si="1"/>
        <v>0</v>
      </c>
      <c r="H30" s="10">
        <v>2318.5</v>
      </c>
      <c r="I30" s="10">
        <v>3124.9</v>
      </c>
      <c r="J30" s="9">
        <v>33.600999999999999</v>
      </c>
      <c r="K30" s="9">
        <v>36.548999999999999</v>
      </c>
      <c r="L30" s="10">
        <v>2150.17</v>
      </c>
      <c r="M30" s="10">
        <v>6719.08</v>
      </c>
    </row>
    <row r="31" spans="2:13" x14ac:dyDescent="0.25">
      <c r="B31" s="24" t="s">
        <v>28</v>
      </c>
      <c r="C31" s="25">
        <v>53</v>
      </c>
      <c r="D31" s="25">
        <v>56</v>
      </c>
      <c r="E31" s="25">
        <v>51</v>
      </c>
      <c r="F31" s="25">
        <v>5</v>
      </c>
      <c r="G31" s="25">
        <f t="shared" si="1"/>
        <v>0</v>
      </c>
      <c r="H31" s="26">
        <v>1833.5</v>
      </c>
      <c r="I31" s="26">
        <v>1775</v>
      </c>
      <c r="J31" s="25">
        <v>34.594000000000001</v>
      </c>
      <c r="K31" s="25">
        <v>34.804000000000002</v>
      </c>
      <c r="L31" s="26">
        <v>5167.21</v>
      </c>
      <c r="M31" s="26">
        <v>9171.81</v>
      </c>
    </row>
    <row r="32" spans="2:13" s="11" customFormat="1" x14ac:dyDescent="0.25">
      <c r="B32" s="8" t="s">
        <v>29</v>
      </c>
      <c r="C32" s="9">
        <v>13</v>
      </c>
      <c r="D32" s="9">
        <v>25</v>
      </c>
      <c r="E32" s="9">
        <v>20</v>
      </c>
      <c r="F32" s="9">
        <v>5</v>
      </c>
      <c r="G32" s="9">
        <f t="shared" si="1"/>
        <v>0</v>
      </c>
      <c r="H32" s="9">
        <v>102.5</v>
      </c>
      <c r="I32" s="9">
        <v>167</v>
      </c>
      <c r="J32" s="9">
        <v>7.8849999999999998</v>
      </c>
      <c r="K32" s="9">
        <v>8.35</v>
      </c>
      <c r="L32" s="10">
        <v>9703.59</v>
      </c>
      <c r="M32" s="10">
        <v>1620.5</v>
      </c>
    </row>
    <row r="33" spans="2:15" x14ac:dyDescent="0.25">
      <c r="B33" s="24" t="s">
        <v>30</v>
      </c>
      <c r="C33" s="26">
        <v>3983</v>
      </c>
      <c r="D33" s="26">
        <v>3780.5</v>
      </c>
      <c r="E33" s="26">
        <v>3768.5</v>
      </c>
      <c r="F33" s="25">
        <v>12</v>
      </c>
      <c r="G33" s="25">
        <f t="shared" si="1"/>
        <v>0</v>
      </c>
      <c r="H33" s="26">
        <v>59452.4</v>
      </c>
      <c r="I33" s="26">
        <v>51464.3</v>
      </c>
      <c r="J33" s="25">
        <v>14.927</v>
      </c>
      <c r="K33" s="25">
        <v>13.656000000000001</v>
      </c>
      <c r="L33" s="26">
        <v>1787.09</v>
      </c>
      <c r="M33" s="26">
        <v>91971.41</v>
      </c>
    </row>
    <row r="34" spans="2:15" s="11" customFormat="1" x14ac:dyDescent="0.25">
      <c r="B34" s="8" t="s">
        <v>31</v>
      </c>
      <c r="C34" s="9">
        <v>17</v>
      </c>
      <c r="D34" s="9">
        <v>17.5</v>
      </c>
      <c r="E34" s="9">
        <v>17.5</v>
      </c>
      <c r="F34" s="9">
        <v>0</v>
      </c>
      <c r="G34" s="9">
        <f t="shared" si="1"/>
        <v>0</v>
      </c>
      <c r="H34" s="9">
        <v>108.9</v>
      </c>
      <c r="I34" s="9">
        <v>111.01</v>
      </c>
      <c r="J34" s="9">
        <v>6.4059999999999997</v>
      </c>
      <c r="K34" s="9">
        <v>6.343</v>
      </c>
      <c r="L34" s="10">
        <v>5308.73</v>
      </c>
      <c r="M34" s="9">
        <v>589.32000000000005</v>
      </c>
    </row>
    <row r="35" spans="2:15" x14ac:dyDescent="0.25">
      <c r="B35" s="24" t="s">
        <v>32</v>
      </c>
      <c r="C35" s="25">
        <v>12</v>
      </c>
      <c r="D35" s="27"/>
      <c r="E35" s="27"/>
      <c r="F35" s="27"/>
      <c r="G35" s="25">
        <f t="shared" si="1"/>
        <v>0</v>
      </c>
      <c r="H35" s="25">
        <v>120</v>
      </c>
      <c r="I35" s="27"/>
      <c r="J35" s="25">
        <v>10</v>
      </c>
      <c r="K35" s="27"/>
      <c r="L35" s="27"/>
      <c r="M35" s="27"/>
      <c r="N35" s="12"/>
    </row>
    <row r="36" spans="2:15" s="11" customFormat="1" x14ac:dyDescent="0.25">
      <c r="B36" s="8" t="s">
        <v>33</v>
      </c>
      <c r="C36" s="10">
        <v>3645</v>
      </c>
      <c r="D36" s="10">
        <v>3197.5</v>
      </c>
      <c r="E36" s="10">
        <v>2601.5</v>
      </c>
      <c r="F36" s="9">
        <v>596</v>
      </c>
      <c r="G36" s="9">
        <f t="shared" si="1"/>
        <v>0</v>
      </c>
      <c r="H36" s="10">
        <v>7683.29</v>
      </c>
      <c r="I36" s="10">
        <v>5364.08</v>
      </c>
      <c r="J36" s="9">
        <v>2.1080000000000001</v>
      </c>
      <c r="K36" s="9">
        <v>2.0619999999999998</v>
      </c>
      <c r="L36" s="10">
        <v>8522.67</v>
      </c>
      <c r="M36" s="10">
        <v>45716.31</v>
      </c>
    </row>
    <row r="37" spans="2:15" x14ac:dyDescent="0.25">
      <c r="B37" s="24" t="s">
        <v>34</v>
      </c>
      <c r="C37" s="25">
        <v>25</v>
      </c>
      <c r="D37" s="25">
        <v>18</v>
      </c>
      <c r="E37" s="25">
        <v>18</v>
      </c>
      <c r="F37" s="25">
        <v>0</v>
      </c>
      <c r="G37" s="25">
        <f t="shared" si="1"/>
        <v>0</v>
      </c>
      <c r="H37" s="25">
        <v>495</v>
      </c>
      <c r="I37" s="25">
        <v>324</v>
      </c>
      <c r="J37" s="25">
        <v>19.8</v>
      </c>
      <c r="K37" s="25">
        <v>18</v>
      </c>
      <c r="L37" s="26">
        <v>3240.74</v>
      </c>
      <c r="M37" s="26">
        <v>1050</v>
      </c>
      <c r="N37" s="12"/>
    </row>
    <row r="38" spans="2:15" s="11" customFormat="1" x14ac:dyDescent="0.25">
      <c r="B38" s="8" t="s">
        <v>35</v>
      </c>
      <c r="C38" s="9">
        <v>272</v>
      </c>
      <c r="D38" s="9">
        <v>230.75</v>
      </c>
      <c r="E38" s="9">
        <v>228.75</v>
      </c>
      <c r="F38" s="9">
        <v>2</v>
      </c>
      <c r="G38" s="9">
        <f t="shared" si="1"/>
        <v>0</v>
      </c>
      <c r="H38" s="10">
        <v>8814.5</v>
      </c>
      <c r="I38" s="10">
        <v>7507.5</v>
      </c>
      <c r="J38" s="9">
        <v>32.405999999999999</v>
      </c>
      <c r="K38" s="9">
        <v>32.82</v>
      </c>
      <c r="L38" s="10">
        <v>3622.46</v>
      </c>
      <c r="M38" s="10">
        <v>27195.599999999999</v>
      </c>
    </row>
    <row r="39" spans="2:15" x14ac:dyDescent="0.25">
      <c r="B39" s="24" t="s">
        <v>36</v>
      </c>
      <c r="C39" s="25">
        <v>5</v>
      </c>
      <c r="D39" s="25">
        <v>2</v>
      </c>
      <c r="E39" s="25">
        <v>2</v>
      </c>
      <c r="F39" s="25">
        <v>0</v>
      </c>
      <c r="G39" s="25">
        <f t="shared" si="1"/>
        <v>0</v>
      </c>
      <c r="H39" s="25">
        <v>22.5</v>
      </c>
      <c r="I39" s="25">
        <v>9</v>
      </c>
      <c r="J39" s="25">
        <v>4.5</v>
      </c>
      <c r="K39" s="25">
        <v>4.5</v>
      </c>
      <c r="L39" s="26">
        <v>9250</v>
      </c>
      <c r="M39" s="25">
        <v>83.25</v>
      </c>
      <c r="N39" s="12"/>
    </row>
    <row r="40" spans="2:15" s="11" customFormat="1" x14ac:dyDescent="0.25">
      <c r="B40" s="8" t="s">
        <v>37</v>
      </c>
      <c r="C40" s="9">
        <v>551</v>
      </c>
      <c r="D40" s="9">
        <v>384.5</v>
      </c>
      <c r="E40" s="9">
        <v>384.5</v>
      </c>
      <c r="F40" s="9">
        <v>0</v>
      </c>
      <c r="G40" s="9">
        <f t="shared" si="1"/>
        <v>0</v>
      </c>
      <c r="H40" s="10">
        <v>23280.5</v>
      </c>
      <c r="I40" s="10">
        <v>15774.24</v>
      </c>
      <c r="J40" s="9">
        <v>42.250999999999998</v>
      </c>
      <c r="K40" s="9">
        <v>41.024999999999999</v>
      </c>
      <c r="L40" s="9">
        <v>497.55</v>
      </c>
      <c r="M40" s="10">
        <v>7848.54</v>
      </c>
    </row>
    <row r="41" spans="2:15" x14ac:dyDescent="0.25">
      <c r="B41" s="24" t="s">
        <v>38</v>
      </c>
      <c r="C41" s="26">
        <v>14374</v>
      </c>
      <c r="D41" s="26">
        <v>13938</v>
      </c>
      <c r="E41" s="26">
        <v>13380</v>
      </c>
      <c r="F41" s="25">
        <v>558</v>
      </c>
      <c r="G41" s="25">
        <f t="shared" si="1"/>
        <v>0</v>
      </c>
      <c r="H41" s="26">
        <v>51921.2</v>
      </c>
      <c r="I41" s="26">
        <v>52169.84</v>
      </c>
      <c r="J41" s="25">
        <v>3.6120000000000001</v>
      </c>
      <c r="K41" s="25">
        <v>3.899</v>
      </c>
      <c r="L41" s="26">
        <v>3783.39</v>
      </c>
      <c r="M41" s="26">
        <v>197378.65</v>
      </c>
    </row>
    <row r="42" spans="2:15" s="11" customFormat="1" x14ac:dyDescent="0.25">
      <c r="B42" s="8" t="s">
        <v>39</v>
      </c>
      <c r="C42" s="9">
        <v>5</v>
      </c>
      <c r="D42" s="9">
        <v>2.5</v>
      </c>
      <c r="E42" s="9">
        <v>2.5</v>
      </c>
      <c r="F42" s="9">
        <v>0</v>
      </c>
      <c r="G42" s="9">
        <f t="shared" si="1"/>
        <v>0</v>
      </c>
      <c r="H42" s="9">
        <v>17.5</v>
      </c>
      <c r="I42" s="9">
        <v>9.3800000000000008</v>
      </c>
      <c r="J42" s="9">
        <v>3.5</v>
      </c>
      <c r="K42" s="9">
        <v>3.7519999999999998</v>
      </c>
      <c r="L42" s="10">
        <v>12626.87</v>
      </c>
      <c r="M42" s="9">
        <v>118.44</v>
      </c>
    </row>
    <row r="43" spans="2:15" x14ac:dyDescent="0.25">
      <c r="B43" s="24" t="s">
        <v>40</v>
      </c>
      <c r="C43" s="25">
        <v>11</v>
      </c>
      <c r="D43" s="25">
        <v>22</v>
      </c>
      <c r="E43" s="25">
        <v>22</v>
      </c>
      <c r="F43" s="25">
        <v>0</v>
      </c>
      <c r="G43" s="25">
        <f t="shared" si="1"/>
        <v>0</v>
      </c>
      <c r="H43" s="25">
        <v>352</v>
      </c>
      <c r="I43" s="25">
        <v>660</v>
      </c>
      <c r="J43" s="25">
        <v>32</v>
      </c>
      <c r="K43" s="25">
        <v>30</v>
      </c>
      <c r="L43" s="26">
        <v>5600</v>
      </c>
      <c r="M43" s="26">
        <v>3696</v>
      </c>
      <c r="N43" s="11"/>
      <c r="O43" s="11"/>
    </row>
    <row r="44" spans="2:15" s="11" customFormat="1" x14ac:dyDescent="0.25">
      <c r="B44" s="8" t="s">
        <v>41</v>
      </c>
      <c r="C44" s="9">
        <v>6</v>
      </c>
      <c r="D44" s="9">
        <v>4</v>
      </c>
      <c r="E44" s="9">
        <v>4</v>
      </c>
      <c r="F44" s="9">
        <v>0</v>
      </c>
      <c r="G44" s="9">
        <f t="shared" si="1"/>
        <v>0</v>
      </c>
      <c r="H44" s="9">
        <v>60</v>
      </c>
      <c r="I44" s="9">
        <v>32</v>
      </c>
      <c r="J44" s="9">
        <v>10</v>
      </c>
      <c r="K44" s="9">
        <v>8</v>
      </c>
      <c r="L44" s="10">
        <v>8900</v>
      </c>
      <c r="M44" s="9">
        <v>284.8</v>
      </c>
    </row>
    <row r="45" spans="2:15" x14ac:dyDescent="0.25">
      <c r="B45" s="24" t="s">
        <v>42</v>
      </c>
      <c r="C45" s="25">
        <v>121</v>
      </c>
      <c r="D45" s="25">
        <v>164</v>
      </c>
      <c r="E45" s="25">
        <v>164</v>
      </c>
      <c r="F45" s="25">
        <v>0</v>
      </c>
      <c r="G45" s="25">
        <f t="shared" si="1"/>
        <v>0</v>
      </c>
      <c r="H45" s="26">
        <v>8332</v>
      </c>
      <c r="I45" s="26">
        <v>15094</v>
      </c>
      <c r="J45" s="25">
        <v>68.86</v>
      </c>
      <c r="K45" s="25">
        <v>92.037000000000006</v>
      </c>
      <c r="L45" s="26">
        <v>6801.13</v>
      </c>
      <c r="M45" s="26">
        <v>102656.22</v>
      </c>
      <c r="N45" s="11"/>
    </row>
    <row r="46" spans="2:15" s="11" customFormat="1" x14ac:dyDescent="0.25">
      <c r="B46" s="8" t="s">
        <v>43</v>
      </c>
      <c r="C46" s="9">
        <v>7</v>
      </c>
      <c r="D46" s="9">
        <v>2</v>
      </c>
      <c r="E46" s="9">
        <v>2</v>
      </c>
      <c r="F46" s="9">
        <v>0</v>
      </c>
      <c r="G46" s="9">
        <f t="shared" si="1"/>
        <v>0</v>
      </c>
      <c r="H46" s="9">
        <v>52.5</v>
      </c>
      <c r="I46" s="9">
        <v>15.6</v>
      </c>
      <c r="J46" s="9">
        <v>7.5</v>
      </c>
      <c r="K46" s="9">
        <v>7.8</v>
      </c>
      <c r="L46" s="10">
        <v>8157.31</v>
      </c>
      <c r="M46" s="9">
        <v>127.25</v>
      </c>
    </row>
    <row r="47" spans="2:15" x14ac:dyDescent="0.25">
      <c r="B47" s="24" t="s">
        <v>44</v>
      </c>
      <c r="C47" s="25">
        <v>13</v>
      </c>
      <c r="D47" s="25">
        <v>10.5</v>
      </c>
      <c r="E47" s="25">
        <v>10.5</v>
      </c>
      <c r="F47" s="25">
        <v>0</v>
      </c>
      <c r="G47" s="25">
        <f t="shared" si="1"/>
        <v>0</v>
      </c>
      <c r="H47" s="25">
        <v>113.5</v>
      </c>
      <c r="I47" s="25">
        <v>81.95</v>
      </c>
      <c r="J47" s="25">
        <v>8.7309999999999999</v>
      </c>
      <c r="K47" s="25">
        <v>7.8049999999999997</v>
      </c>
      <c r="L47" s="26">
        <v>6209.64</v>
      </c>
      <c r="M47" s="25">
        <v>508.88</v>
      </c>
      <c r="N47" s="11"/>
      <c r="O47" s="11"/>
    </row>
    <row r="48" spans="2:15" s="11" customFormat="1" x14ac:dyDescent="0.25">
      <c r="B48" s="8" t="s">
        <v>45</v>
      </c>
      <c r="C48" s="9">
        <v>102</v>
      </c>
      <c r="D48" s="9">
        <v>155</v>
      </c>
      <c r="E48" s="9">
        <v>155</v>
      </c>
      <c r="F48" s="9">
        <v>0</v>
      </c>
      <c r="G48" s="9">
        <f t="shared" si="1"/>
        <v>0</v>
      </c>
      <c r="H48" s="10">
        <v>3676</v>
      </c>
      <c r="I48" s="10">
        <v>5314.8</v>
      </c>
      <c r="J48" s="9">
        <v>36.039000000000001</v>
      </c>
      <c r="K48" s="9">
        <v>34.289000000000001</v>
      </c>
      <c r="L48" s="10">
        <v>5810.51</v>
      </c>
      <c r="M48" s="10">
        <v>30881.72</v>
      </c>
    </row>
    <row r="49" spans="2:15" x14ac:dyDescent="0.25">
      <c r="B49" s="24" t="s">
        <v>46</v>
      </c>
      <c r="C49" s="25">
        <v>352</v>
      </c>
      <c r="D49" s="25">
        <v>176</v>
      </c>
      <c r="E49" s="25">
        <v>176</v>
      </c>
      <c r="F49" s="25">
        <v>0</v>
      </c>
      <c r="G49" s="25">
        <f t="shared" si="1"/>
        <v>0</v>
      </c>
      <c r="H49" s="26">
        <v>10761.5</v>
      </c>
      <c r="I49" s="26">
        <v>5254.36</v>
      </c>
      <c r="J49" s="25">
        <v>30.571999999999999</v>
      </c>
      <c r="K49" s="25">
        <v>29.853999999999999</v>
      </c>
      <c r="L49" s="25">
        <v>451.02</v>
      </c>
      <c r="M49" s="26">
        <v>2369.8200000000002</v>
      </c>
      <c r="N49" s="11"/>
    </row>
    <row r="50" spans="2:15" s="11" customFormat="1" x14ac:dyDescent="0.25">
      <c r="B50" s="8" t="s">
        <v>47</v>
      </c>
      <c r="C50" s="9">
        <v>647</v>
      </c>
      <c r="D50" s="9">
        <v>103</v>
      </c>
      <c r="E50" s="9">
        <v>103</v>
      </c>
      <c r="F50" s="9">
        <v>0</v>
      </c>
      <c r="G50" s="9">
        <f t="shared" si="1"/>
        <v>0</v>
      </c>
      <c r="H50" s="10">
        <v>2237.6</v>
      </c>
      <c r="I50" s="9">
        <v>220.95</v>
      </c>
      <c r="J50" s="9">
        <v>3.4580000000000002</v>
      </c>
      <c r="K50" s="9">
        <v>2.145</v>
      </c>
      <c r="L50" s="10">
        <v>3794.54</v>
      </c>
      <c r="M50" s="9">
        <v>838.4</v>
      </c>
    </row>
    <row r="51" spans="2:15" x14ac:dyDescent="0.25">
      <c r="B51" s="24" t="s">
        <v>48</v>
      </c>
      <c r="C51" s="26">
        <v>9600</v>
      </c>
      <c r="D51" s="25">
        <v>504</v>
      </c>
      <c r="E51" s="25">
        <v>504</v>
      </c>
      <c r="F51" s="25">
        <v>0</v>
      </c>
      <c r="G51" s="25">
        <f t="shared" si="1"/>
        <v>0</v>
      </c>
      <c r="H51" s="26">
        <v>20160</v>
      </c>
      <c r="I51" s="26">
        <v>1260</v>
      </c>
      <c r="J51" s="25">
        <v>2.1</v>
      </c>
      <c r="K51" s="25">
        <v>2.5</v>
      </c>
      <c r="L51" s="26">
        <v>5550</v>
      </c>
      <c r="M51" s="26">
        <v>6993</v>
      </c>
      <c r="N51" s="11"/>
      <c r="O51" s="11"/>
    </row>
    <row r="52" spans="2:15" s="11" customFormat="1" x14ac:dyDescent="0.25">
      <c r="B52" s="8" t="s">
        <v>49</v>
      </c>
      <c r="C52" s="10">
        <v>2171.75</v>
      </c>
      <c r="D52" s="10">
        <v>1851.45</v>
      </c>
      <c r="E52" s="10">
        <v>1851.45</v>
      </c>
      <c r="F52" s="9">
        <v>0</v>
      </c>
      <c r="G52" s="9">
        <f t="shared" si="1"/>
        <v>0</v>
      </c>
      <c r="H52" s="10">
        <v>187925.7</v>
      </c>
      <c r="I52" s="10">
        <v>204944.77</v>
      </c>
      <c r="J52" s="9">
        <v>86.531999999999996</v>
      </c>
      <c r="K52" s="9">
        <v>110.694</v>
      </c>
      <c r="L52" s="10">
        <v>7124.56</v>
      </c>
      <c r="M52" s="10">
        <v>1460141.88</v>
      </c>
    </row>
    <row r="53" spans="2:15" x14ac:dyDescent="0.25">
      <c r="B53" s="24" t="s">
        <v>50</v>
      </c>
      <c r="C53" s="25">
        <v>242</v>
      </c>
      <c r="D53" s="25">
        <v>234</v>
      </c>
      <c r="E53" s="25">
        <v>234</v>
      </c>
      <c r="F53" s="25">
        <v>0</v>
      </c>
      <c r="G53" s="25">
        <f t="shared" si="1"/>
        <v>0</v>
      </c>
      <c r="H53" s="26">
        <v>5224.6000000000004</v>
      </c>
      <c r="I53" s="26">
        <v>5393.88</v>
      </c>
      <c r="J53" s="25">
        <v>21.588999999999999</v>
      </c>
      <c r="K53" s="25">
        <v>23.050999999999998</v>
      </c>
      <c r="L53" s="26">
        <v>5569.64</v>
      </c>
      <c r="M53" s="26">
        <v>30041.99</v>
      </c>
    </row>
    <row r="54" spans="2:15" s="11" customFormat="1" x14ac:dyDescent="0.25">
      <c r="B54" s="8" t="s">
        <v>51</v>
      </c>
      <c r="C54" s="9">
        <v>70</v>
      </c>
      <c r="D54" s="9">
        <v>38</v>
      </c>
      <c r="E54" s="9">
        <v>38</v>
      </c>
      <c r="F54" s="9">
        <v>0</v>
      </c>
      <c r="G54" s="9">
        <f t="shared" si="1"/>
        <v>0</v>
      </c>
      <c r="H54" s="9">
        <v>140</v>
      </c>
      <c r="I54" s="9">
        <v>81.7</v>
      </c>
      <c r="J54" s="9">
        <v>2</v>
      </c>
      <c r="K54" s="9">
        <v>2.15</v>
      </c>
      <c r="L54" s="10">
        <v>3803</v>
      </c>
      <c r="M54" s="9">
        <v>310.70999999999998</v>
      </c>
    </row>
    <row r="55" spans="2:15" x14ac:dyDescent="0.25">
      <c r="B55" s="24" t="s">
        <v>52</v>
      </c>
      <c r="C55" s="25"/>
      <c r="D55" s="25">
        <v>55</v>
      </c>
      <c r="E55" s="25">
        <v>55</v>
      </c>
      <c r="F55" s="25">
        <v>0</v>
      </c>
      <c r="G55" s="25">
        <f t="shared" si="1"/>
        <v>0</v>
      </c>
      <c r="H55" s="25"/>
      <c r="I55" s="25">
        <v>159.5</v>
      </c>
      <c r="J55" s="25"/>
      <c r="K55" s="25">
        <v>2.9</v>
      </c>
      <c r="L55" s="26">
        <v>4250</v>
      </c>
      <c r="M55" s="25">
        <v>677.88</v>
      </c>
    </row>
    <row r="56" spans="2:15" s="11" customFormat="1" x14ac:dyDescent="0.25">
      <c r="B56" s="8" t="s">
        <v>53</v>
      </c>
      <c r="C56" s="9">
        <v>5</v>
      </c>
      <c r="D56" s="13"/>
      <c r="E56" s="13"/>
      <c r="F56" s="13"/>
      <c r="G56" s="9">
        <f t="shared" si="1"/>
        <v>0</v>
      </c>
      <c r="H56" s="9">
        <v>6</v>
      </c>
      <c r="I56" s="13"/>
      <c r="J56" s="9">
        <v>1.2</v>
      </c>
      <c r="K56" s="13"/>
      <c r="L56" s="13"/>
      <c r="M56" s="13"/>
    </row>
    <row r="57" spans="2:15" x14ac:dyDescent="0.25">
      <c r="B57" s="24" t="s">
        <v>54</v>
      </c>
      <c r="C57" s="25">
        <v>29</v>
      </c>
      <c r="D57" s="25">
        <v>29.5</v>
      </c>
      <c r="E57" s="25">
        <v>24.5</v>
      </c>
      <c r="F57" s="25">
        <v>5</v>
      </c>
      <c r="G57" s="25">
        <f t="shared" si="1"/>
        <v>0</v>
      </c>
      <c r="H57" s="25">
        <v>337</v>
      </c>
      <c r="I57" s="25">
        <v>331.51</v>
      </c>
      <c r="J57" s="25">
        <v>11.621</v>
      </c>
      <c r="K57" s="25">
        <v>13.531000000000001</v>
      </c>
      <c r="L57" s="26">
        <v>3204.82</v>
      </c>
      <c r="M57" s="26">
        <v>1062.43</v>
      </c>
      <c r="N57" s="11"/>
    </row>
    <row r="58" spans="2:15" s="11" customFormat="1" x14ac:dyDescent="0.25">
      <c r="B58" s="8" t="s">
        <v>55</v>
      </c>
      <c r="C58" s="9">
        <v>47.5</v>
      </c>
      <c r="D58" s="9">
        <v>51</v>
      </c>
      <c r="E58" s="9">
        <v>51</v>
      </c>
      <c r="F58" s="9">
        <v>0</v>
      </c>
      <c r="G58" s="9">
        <f t="shared" si="1"/>
        <v>0</v>
      </c>
      <c r="H58" s="9">
        <v>466</v>
      </c>
      <c r="I58" s="9">
        <v>551.98</v>
      </c>
      <c r="J58" s="9">
        <v>9.8109999999999999</v>
      </c>
      <c r="K58" s="9">
        <v>10.823</v>
      </c>
      <c r="L58" s="10">
        <v>9032.64</v>
      </c>
      <c r="M58" s="10">
        <v>4985.83</v>
      </c>
    </row>
    <row r="59" spans="2:15" x14ac:dyDescent="0.25">
      <c r="B59" s="90" t="s">
        <v>56</v>
      </c>
      <c r="C59" s="91">
        <v>61460.75</v>
      </c>
      <c r="D59" s="91">
        <v>49463.51</v>
      </c>
      <c r="E59" s="91">
        <v>45919.95</v>
      </c>
      <c r="F59" s="91">
        <v>3543.56</v>
      </c>
      <c r="G59" s="91">
        <v>0</v>
      </c>
      <c r="H59" s="91">
        <v>601600.84</v>
      </c>
      <c r="I59" s="91">
        <v>525147.96</v>
      </c>
      <c r="J59" s="92">
        <v>0</v>
      </c>
      <c r="K59" s="92">
        <v>0</v>
      </c>
      <c r="L59" s="92">
        <v>0</v>
      </c>
      <c r="M59" s="91">
        <v>5487958.9100000001</v>
      </c>
      <c r="N59" s="11"/>
      <c r="O59" s="11"/>
    </row>
    <row r="60" spans="2:15" s="16" customFormat="1" x14ac:dyDescent="0.25">
      <c r="B60" s="134"/>
      <c r="C60" s="14"/>
      <c r="D60" s="14"/>
      <c r="E60" s="14"/>
      <c r="F60" s="14"/>
      <c r="G60" s="14"/>
      <c r="H60" s="14"/>
      <c r="I60" s="14"/>
      <c r="J60" s="15"/>
      <c r="K60" s="15"/>
      <c r="L60" s="15"/>
      <c r="M60" s="14"/>
    </row>
    <row r="61" spans="2:15" ht="15.75" thickBot="1" x14ac:dyDescent="0.3"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</row>
    <row r="62" spans="2:15" ht="15" customHeight="1" thickBot="1" x14ac:dyDescent="0.3">
      <c r="B62" s="233" t="s">
        <v>82</v>
      </c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5"/>
    </row>
    <row r="63" spans="2:15" ht="45" x14ac:dyDescent="0.25">
      <c r="B63" s="89" t="s">
        <v>3</v>
      </c>
      <c r="C63" s="88" t="s">
        <v>235</v>
      </c>
      <c r="D63" s="142" t="s">
        <v>236</v>
      </c>
      <c r="E63" s="88" t="s">
        <v>70</v>
      </c>
      <c r="F63" s="88" t="s">
        <v>71</v>
      </c>
      <c r="G63" s="89" t="s">
        <v>81</v>
      </c>
      <c r="H63" s="88" t="s">
        <v>73</v>
      </c>
      <c r="I63" s="88" t="s">
        <v>74</v>
      </c>
      <c r="J63" s="88" t="s">
        <v>75</v>
      </c>
      <c r="K63" s="88" t="s">
        <v>76</v>
      </c>
      <c r="L63" s="88" t="s">
        <v>77</v>
      </c>
      <c r="M63" s="88" t="s">
        <v>78</v>
      </c>
    </row>
    <row r="64" spans="2:15" x14ac:dyDescent="0.25">
      <c r="B64" s="24" t="s">
        <v>10</v>
      </c>
      <c r="C64" s="27"/>
      <c r="D64" s="25">
        <v>14</v>
      </c>
      <c r="E64" s="25">
        <v>14</v>
      </c>
      <c r="F64" s="25">
        <v>0</v>
      </c>
      <c r="G64" s="25">
        <f t="shared" ref="G64:G81" si="2">D64-E64-F64</f>
        <v>0</v>
      </c>
      <c r="H64" s="27"/>
      <c r="I64" s="25">
        <v>11.2</v>
      </c>
      <c r="J64" s="27"/>
      <c r="K64" s="25">
        <v>0.8</v>
      </c>
      <c r="L64" s="26">
        <v>11000</v>
      </c>
      <c r="M64" s="25">
        <v>123.2</v>
      </c>
    </row>
    <row r="65" spans="2:15" s="11" customFormat="1" x14ac:dyDescent="0.25">
      <c r="B65" s="8" t="s">
        <v>12</v>
      </c>
      <c r="C65" s="10">
        <v>17855</v>
      </c>
      <c r="D65" s="10">
        <v>4340</v>
      </c>
      <c r="E65" s="10">
        <v>3491.5</v>
      </c>
      <c r="F65" s="9">
        <v>848.5</v>
      </c>
      <c r="G65" s="9">
        <f t="shared" si="2"/>
        <v>0</v>
      </c>
      <c r="H65" s="10">
        <v>170088.5</v>
      </c>
      <c r="I65" s="10">
        <v>41648.76</v>
      </c>
      <c r="J65" s="9">
        <v>9.5259999999999998</v>
      </c>
      <c r="K65" s="9">
        <v>11.929</v>
      </c>
      <c r="L65" s="9">
        <v>473.71</v>
      </c>
      <c r="M65" s="10">
        <v>19729.47</v>
      </c>
    </row>
    <row r="66" spans="2:15" x14ac:dyDescent="0.25">
      <c r="B66" s="24" t="s">
        <v>57</v>
      </c>
      <c r="C66" s="26">
        <v>1300</v>
      </c>
      <c r="D66" s="26">
        <v>3700</v>
      </c>
      <c r="E66" s="26">
        <v>2550</v>
      </c>
      <c r="F66" s="26">
        <v>1150</v>
      </c>
      <c r="G66" s="25">
        <f t="shared" si="2"/>
        <v>0</v>
      </c>
      <c r="H66" s="25">
        <v>650</v>
      </c>
      <c r="I66" s="26">
        <v>2167.5</v>
      </c>
      <c r="J66" s="25">
        <v>0.5</v>
      </c>
      <c r="K66" s="25">
        <v>0.85</v>
      </c>
      <c r="L66" s="26">
        <v>3729.41</v>
      </c>
      <c r="M66" s="26">
        <v>8083.5</v>
      </c>
      <c r="N66" s="11"/>
    </row>
    <row r="67" spans="2:15" s="11" customFormat="1" x14ac:dyDescent="0.25">
      <c r="B67" s="8" t="s">
        <v>15</v>
      </c>
      <c r="C67" s="10">
        <v>3418</v>
      </c>
      <c r="D67" s="10">
        <v>3433</v>
      </c>
      <c r="E67" s="10">
        <v>3433</v>
      </c>
      <c r="F67" s="9">
        <v>0</v>
      </c>
      <c r="G67" s="9">
        <f t="shared" si="2"/>
        <v>0</v>
      </c>
      <c r="H67" s="10">
        <v>3508.5</v>
      </c>
      <c r="I67" s="10">
        <v>2680.6</v>
      </c>
      <c r="J67" s="9">
        <v>1.026</v>
      </c>
      <c r="K67" s="9">
        <v>0.78100000000000003</v>
      </c>
      <c r="L67" s="10">
        <v>10671.73</v>
      </c>
      <c r="M67" s="10">
        <v>28606.65</v>
      </c>
    </row>
    <row r="68" spans="2:15" x14ac:dyDescent="0.25">
      <c r="B68" s="24" t="s">
        <v>58</v>
      </c>
      <c r="C68" s="25">
        <v>598</v>
      </c>
      <c r="D68" s="25">
        <v>169</v>
      </c>
      <c r="E68" s="25">
        <v>74</v>
      </c>
      <c r="F68" s="25">
        <v>95</v>
      </c>
      <c r="G68" s="25">
        <f t="shared" si="2"/>
        <v>0</v>
      </c>
      <c r="H68" s="25">
        <v>269.3</v>
      </c>
      <c r="I68" s="25">
        <v>22.44</v>
      </c>
      <c r="J68" s="25">
        <v>0.45</v>
      </c>
      <c r="K68" s="25">
        <v>0.30299999999999999</v>
      </c>
      <c r="L68" s="26">
        <v>41537.43</v>
      </c>
      <c r="M68" s="25">
        <v>932.1</v>
      </c>
      <c r="N68" s="11"/>
      <c r="O68" s="11"/>
    </row>
    <row r="69" spans="2:15" s="11" customFormat="1" x14ac:dyDescent="0.25">
      <c r="B69" s="8" t="s">
        <v>59</v>
      </c>
      <c r="C69" s="13"/>
      <c r="D69" s="9">
        <v>100</v>
      </c>
      <c r="E69" s="9">
        <v>67</v>
      </c>
      <c r="F69" s="9">
        <v>33</v>
      </c>
      <c r="G69" s="9">
        <f t="shared" si="2"/>
        <v>0</v>
      </c>
      <c r="H69" s="13"/>
      <c r="I69" s="9">
        <v>622.42999999999995</v>
      </c>
      <c r="J69" s="13"/>
      <c r="K69" s="9">
        <v>9.2899999999999991</v>
      </c>
      <c r="L69" s="9">
        <v>496.19</v>
      </c>
      <c r="M69" s="9">
        <v>308.83999999999997</v>
      </c>
    </row>
    <row r="70" spans="2:15" x14ac:dyDescent="0.25">
      <c r="B70" s="24" t="s">
        <v>18</v>
      </c>
      <c r="C70" s="26">
        <v>8000</v>
      </c>
      <c r="D70" s="26">
        <v>7757</v>
      </c>
      <c r="E70" s="26">
        <v>3500</v>
      </c>
      <c r="F70" s="26">
        <v>4257</v>
      </c>
      <c r="G70" s="25">
        <f t="shared" si="2"/>
        <v>0</v>
      </c>
      <c r="H70" s="26">
        <v>6400</v>
      </c>
      <c r="I70" s="26">
        <v>1750</v>
      </c>
      <c r="J70" s="25">
        <v>0.8</v>
      </c>
      <c r="K70" s="25">
        <v>0.5</v>
      </c>
      <c r="L70" s="26">
        <v>3600</v>
      </c>
      <c r="M70" s="26">
        <v>6300</v>
      </c>
    </row>
    <row r="71" spans="2:15" s="11" customFormat="1" x14ac:dyDescent="0.25">
      <c r="B71" s="8" t="s">
        <v>33</v>
      </c>
      <c r="C71" s="10">
        <v>111981</v>
      </c>
      <c r="D71" s="10">
        <v>113748</v>
      </c>
      <c r="E71" s="10">
        <v>71918</v>
      </c>
      <c r="F71" s="10">
        <v>41830</v>
      </c>
      <c r="G71" s="9">
        <f t="shared" si="2"/>
        <v>0</v>
      </c>
      <c r="H71" s="10">
        <v>68432.820000000007</v>
      </c>
      <c r="I71" s="10">
        <v>36098.78</v>
      </c>
      <c r="J71" s="9">
        <v>0.61099999999999999</v>
      </c>
      <c r="K71" s="9">
        <v>0.502</v>
      </c>
      <c r="L71" s="10">
        <v>7419.66</v>
      </c>
      <c r="M71" s="10">
        <v>267840.74</v>
      </c>
    </row>
    <row r="72" spans="2:15" x14ac:dyDescent="0.25">
      <c r="B72" s="24" t="s">
        <v>60</v>
      </c>
      <c r="C72" s="27"/>
      <c r="D72" s="25">
        <v>205</v>
      </c>
      <c r="E72" s="25">
        <v>205</v>
      </c>
      <c r="F72" s="25">
        <v>0</v>
      </c>
      <c r="G72" s="25">
        <f t="shared" si="2"/>
        <v>0</v>
      </c>
      <c r="H72" s="27"/>
      <c r="I72" s="25">
        <v>287</v>
      </c>
      <c r="J72" s="27"/>
      <c r="K72" s="25">
        <v>1.4</v>
      </c>
      <c r="L72" s="26">
        <v>6000</v>
      </c>
      <c r="M72" s="26">
        <v>1722</v>
      </c>
    </row>
    <row r="73" spans="2:15" s="11" customFormat="1" x14ac:dyDescent="0.25">
      <c r="B73" s="8" t="s">
        <v>37</v>
      </c>
      <c r="C73" s="10">
        <v>2049</v>
      </c>
      <c r="D73" s="10">
        <v>4153</v>
      </c>
      <c r="E73" s="10">
        <v>3607</v>
      </c>
      <c r="F73" s="9">
        <v>546</v>
      </c>
      <c r="G73" s="9">
        <f t="shared" si="2"/>
        <v>0</v>
      </c>
      <c r="H73" s="10">
        <v>28296.95</v>
      </c>
      <c r="I73" s="10">
        <v>61179.22</v>
      </c>
      <c r="J73" s="9">
        <v>13.81</v>
      </c>
      <c r="K73" s="9">
        <v>16.960999999999999</v>
      </c>
      <c r="L73" s="9">
        <v>501.12</v>
      </c>
      <c r="M73" s="10">
        <v>30657.97</v>
      </c>
    </row>
    <row r="74" spans="2:15" x14ac:dyDescent="0.25">
      <c r="B74" s="24" t="s">
        <v>38</v>
      </c>
      <c r="C74" s="26">
        <v>224887.83</v>
      </c>
      <c r="D74" s="26">
        <v>206240.06</v>
      </c>
      <c r="E74" s="26">
        <v>144046.06</v>
      </c>
      <c r="F74" s="26">
        <v>62194</v>
      </c>
      <c r="G74" s="25">
        <f t="shared" si="2"/>
        <v>0</v>
      </c>
      <c r="H74" s="26">
        <v>173714.83</v>
      </c>
      <c r="I74" s="26">
        <v>100958.76</v>
      </c>
      <c r="J74" s="25">
        <v>0.77200000000000002</v>
      </c>
      <c r="K74" s="25">
        <v>0.70099999999999996</v>
      </c>
      <c r="L74" s="26">
        <v>3869.15</v>
      </c>
      <c r="M74" s="26">
        <v>390624.84</v>
      </c>
    </row>
    <row r="75" spans="2:15" s="11" customFormat="1" x14ac:dyDescent="0.25">
      <c r="B75" s="8" t="s">
        <v>61</v>
      </c>
      <c r="C75" s="9">
        <v>140</v>
      </c>
      <c r="D75" s="9">
        <v>1</v>
      </c>
      <c r="E75" s="9">
        <v>1</v>
      </c>
      <c r="F75" s="9">
        <v>0</v>
      </c>
      <c r="G75" s="9">
        <f t="shared" si="2"/>
        <v>0</v>
      </c>
      <c r="H75" s="10">
        <v>2700</v>
      </c>
      <c r="I75" s="9">
        <v>13.2</v>
      </c>
      <c r="J75" s="9">
        <v>19.286000000000001</v>
      </c>
      <c r="K75" s="9">
        <v>13.2</v>
      </c>
      <c r="L75" s="9">
        <v>405</v>
      </c>
      <c r="M75" s="9">
        <v>5.35</v>
      </c>
    </row>
    <row r="76" spans="2:15" x14ac:dyDescent="0.25">
      <c r="B76" s="24" t="s">
        <v>62</v>
      </c>
      <c r="C76" s="27"/>
      <c r="D76" s="25">
        <v>42</v>
      </c>
      <c r="E76" s="25">
        <v>33</v>
      </c>
      <c r="F76" s="25">
        <v>9</v>
      </c>
      <c r="G76" s="25">
        <f t="shared" si="2"/>
        <v>0</v>
      </c>
      <c r="H76" s="27"/>
      <c r="I76" s="25">
        <v>816</v>
      </c>
      <c r="J76" s="27"/>
      <c r="K76" s="25">
        <v>24.727</v>
      </c>
      <c r="L76" s="25">
        <v>510</v>
      </c>
      <c r="M76" s="25">
        <v>416.16</v>
      </c>
    </row>
    <row r="77" spans="2:15" s="11" customFormat="1" x14ac:dyDescent="0.25">
      <c r="B77" s="8" t="s">
        <v>46</v>
      </c>
      <c r="C77" s="10">
        <v>1965</v>
      </c>
      <c r="D77" s="9">
        <v>376</v>
      </c>
      <c r="E77" s="9">
        <v>306.5</v>
      </c>
      <c r="F77" s="9">
        <v>69.5</v>
      </c>
      <c r="G77" s="9">
        <f t="shared" si="2"/>
        <v>0</v>
      </c>
      <c r="H77" s="10">
        <v>38727</v>
      </c>
      <c r="I77" s="10">
        <v>4907.01</v>
      </c>
      <c r="J77" s="9">
        <v>19.707999999999998</v>
      </c>
      <c r="K77" s="9">
        <v>16.010000000000002</v>
      </c>
      <c r="L77" s="9">
        <v>464.2</v>
      </c>
      <c r="M77" s="10">
        <v>2277.85</v>
      </c>
    </row>
    <row r="78" spans="2:15" x14ac:dyDescent="0.25">
      <c r="B78" s="24" t="s">
        <v>47</v>
      </c>
      <c r="C78" s="26">
        <v>25993</v>
      </c>
      <c r="D78" s="26">
        <v>6143</v>
      </c>
      <c r="E78" s="26">
        <v>4633</v>
      </c>
      <c r="F78" s="26">
        <v>1510</v>
      </c>
      <c r="G78" s="25">
        <f t="shared" si="2"/>
        <v>0</v>
      </c>
      <c r="H78" s="26">
        <v>39143.75</v>
      </c>
      <c r="I78" s="26">
        <v>8498.7199999999993</v>
      </c>
      <c r="J78" s="25">
        <v>1.506</v>
      </c>
      <c r="K78" s="25">
        <v>1.8340000000000001</v>
      </c>
      <c r="L78" s="26">
        <v>3393.96</v>
      </c>
      <c r="M78" s="26">
        <v>28844.36</v>
      </c>
    </row>
    <row r="79" spans="2:15" s="11" customFormat="1" x14ac:dyDescent="0.25">
      <c r="B79" s="8" t="s">
        <v>48</v>
      </c>
      <c r="C79" s="10">
        <v>26850</v>
      </c>
      <c r="D79" s="10">
        <v>37467</v>
      </c>
      <c r="E79" s="10">
        <v>37467</v>
      </c>
      <c r="F79" s="9">
        <v>0</v>
      </c>
      <c r="G79" s="9">
        <f t="shared" si="2"/>
        <v>0</v>
      </c>
      <c r="H79" s="10">
        <v>49160</v>
      </c>
      <c r="I79" s="10">
        <v>60996.959999999999</v>
      </c>
      <c r="J79" s="9">
        <v>1.831</v>
      </c>
      <c r="K79" s="9">
        <v>1.6279999999999999</v>
      </c>
      <c r="L79" s="10">
        <v>5535.55</v>
      </c>
      <c r="M79" s="10">
        <v>337651.97</v>
      </c>
    </row>
    <row r="80" spans="2:15" x14ac:dyDescent="0.25">
      <c r="B80" s="24" t="s">
        <v>51</v>
      </c>
      <c r="C80" s="26">
        <v>1200</v>
      </c>
      <c r="D80" s="25">
        <v>550</v>
      </c>
      <c r="E80" s="25">
        <v>442</v>
      </c>
      <c r="F80" s="25">
        <v>108</v>
      </c>
      <c r="G80" s="25">
        <f t="shared" si="2"/>
        <v>0</v>
      </c>
      <c r="H80" s="26">
        <v>1200</v>
      </c>
      <c r="I80" s="25">
        <v>309.39999999999998</v>
      </c>
      <c r="J80" s="25">
        <v>1</v>
      </c>
      <c r="K80" s="25">
        <v>0.7</v>
      </c>
      <c r="L80" s="26">
        <v>3616.06</v>
      </c>
      <c r="M80" s="26">
        <v>1118.81</v>
      </c>
    </row>
    <row r="81" spans="2:13" s="11" customFormat="1" x14ac:dyDescent="0.25">
      <c r="B81" s="8" t="s">
        <v>63</v>
      </c>
      <c r="C81" s="9">
        <v>450</v>
      </c>
      <c r="D81" s="13"/>
      <c r="E81" s="13"/>
      <c r="F81" s="13"/>
      <c r="G81" s="9">
        <f t="shared" si="2"/>
        <v>0</v>
      </c>
      <c r="H81" s="10">
        <v>5400</v>
      </c>
      <c r="I81" s="13"/>
      <c r="J81" s="9">
        <v>12</v>
      </c>
      <c r="K81" s="13"/>
      <c r="L81" s="13"/>
      <c r="M81" s="13"/>
    </row>
    <row r="82" spans="2:13" x14ac:dyDescent="0.25">
      <c r="B82" s="96" t="s">
        <v>56</v>
      </c>
      <c r="C82" s="97">
        <v>426686.83</v>
      </c>
      <c r="D82" s="97">
        <v>388438.06</v>
      </c>
      <c r="E82" s="97">
        <v>275788.06</v>
      </c>
      <c r="F82" s="97">
        <v>112650</v>
      </c>
      <c r="G82" s="97">
        <v>0</v>
      </c>
      <c r="H82" s="97">
        <v>587691.65</v>
      </c>
      <c r="I82" s="97">
        <v>322967.98</v>
      </c>
      <c r="J82" s="98">
        <v>0</v>
      </c>
      <c r="K82" s="98">
        <v>0</v>
      </c>
      <c r="L82" s="98">
        <v>0</v>
      </c>
      <c r="M82" s="97">
        <v>1125243.8</v>
      </c>
    </row>
    <row r="83" spans="2:13" x14ac:dyDescent="0.25">
      <c r="B83" s="236"/>
      <c r="C83" s="236"/>
      <c r="D83" s="236"/>
      <c r="E83" s="236"/>
      <c r="F83" s="236"/>
      <c r="G83" s="236"/>
      <c r="H83" s="236"/>
      <c r="I83" s="236"/>
      <c r="J83" s="130"/>
      <c r="K83" s="130"/>
      <c r="L83" s="130"/>
      <c r="M83" s="130"/>
    </row>
    <row r="84" spans="2:13" x14ac:dyDescent="0.25">
      <c r="B84" s="236"/>
      <c r="C84" s="236"/>
      <c r="D84" s="236"/>
      <c r="E84" s="236"/>
      <c r="F84" s="236"/>
      <c r="G84" s="236"/>
      <c r="H84" s="236"/>
      <c r="I84" s="236"/>
      <c r="J84" s="130"/>
      <c r="K84" s="130"/>
      <c r="L84" s="130"/>
      <c r="M84" s="130"/>
    </row>
  </sheetData>
  <mergeCells count="8">
    <mergeCell ref="B62:M62"/>
    <mergeCell ref="B83:I83"/>
    <mergeCell ref="B84:I84"/>
    <mergeCell ref="B2:M2"/>
    <mergeCell ref="B3:M3"/>
    <mergeCell ref="B4:M4"/>
    <mergeCell ref="B5:C5"/>
    <mergeCell ref="B9:M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3"/>
  <sheetViews>
    <sheetView topLeftCell="A10" workbookViewId="0">
      <selection activeCell="D1" sqref="D1:K1"/>
    </sheetView>
  </sheetViews>
  <sheetFormatPr baseColWidth="10" defaultRowHeight="15" x14ac:dyDescent="0.25"/>
  <cols>
    <col min="1" max="1" width="3.5703125" customWidth="1"/>
  </cols>
  <sheetData>
    <row r="1" spans="2:26" ht="15.75" x14ac:dyDescent="0.25">
      <c r="D1" s="246" t="s">
        <v>209</v>
      </c>
      <c r="E1" s="247"/>
      <c r="F1" s="247"/>
      <c r="G1" s="247"/>
      <c r="H1" s="247"/>
      <c r="I1" s="247"/>
      <c r="J1" s="247"/>
      <c r="K1" s="247"/>
    </row>
    <row r="3" spans="2:26" ht="33.75" x14ac:dyDescent="0.25">
      <c r="B3" s="89" t="s">
        <v>170</v>
      </c>
      <c r="C3" s="89" t="s">
        <v>10</v>
      </c>
      <c r="D3" s="89" t="s">
        <v>12</v>
      </c>
      <c r="E3" s="89" t="s">
        <v>57</v>
      </c>
      <c r="F3" s="89" t="s">
        <v>14</v>
      </c>
      <c r="G3" s="89" t="s">
        <v>16</v>
      </c>
      <c r="H3" s="89" t="s">
        <v>58</v>
      </c>
      <c r="I3" s="89" t="s">
        <v>59</v>
      </c>
      <c r="J3" s="89" t="s">
        <v>18</v>
      </c>
      <c r="K3" s="89" t="s">
        <v>19</v>
      </c>
      <c r="L3" s="89" t="s">
        <v>22</v>
      </c>
      <c r="M3" s="89" t="s">
        <v>23</v>
      </c>
      <c r="N3" s="89" t="s">
        <v>28</v>
      </c>
      <c r="O3" s="89" t="s">
        <v>29</v>
      </c>
      <c r="P3" s="89" t="s">
        <v>30</v>
      </c>
      <c r="Q3" s="89" t="s">
        <v>33</v>
      </c>
      <c r="R3" s="89" t="s">
        <v>35</v>
      </c>
      <c r="S3" s="89" t="s">
        <v>37</v>
      </c>
      <c r="T3" s="89" t="s">
        <v>38</v>
      </c>
      <c r="U3" s="89" t="s">
        <v>62</v>
      </c>
      <c r="V3" s="89" t="s">
        <v>46</v>
      </c>
      <c r="W3" s="89" t="s">
        <v>47</v>
      </c>
      <c r="X3" s="89" t="s">
        <v>51</v>
      </c>
      <c r="Y3" s="89" t="s">
        <v>54</v>
      </c>
      <c r="Z3" s="89" t="s">
        <v>56</v>
      </c>
    </row>
    <row r="4" spans="2:26" x14ac:dyDescent="0.25">
      <c r="B4" s="18" t="s">
        <v>171</v>
      </c>
      <c r="C4" s="19">
        <v>0</v>
      </c>
      <c r="D4" s="19">
        <v>46</v>
      </c>
      <c r="E4" s="19">
        <v>0</v>
      </c>
      <c r="F4" s="19">
        <v>13</v>
      </c>
      <c r="G4" s="19">
        <v>10</v>
      </c>
      <c r="H4" s="19">
        <v>0</v>
      </c>
      <c r="I4" s="19">
        <v>0</v>
      </c>
      <c r="J4" s="19">
        <v>0</v>
      </c>
      <c r="K4" s="19">
        <v>0</v>
      </c>
      <c r="L4" s="19">
        <v>1</v>
      </c>
      <c r="M4" s="19">
        <v>0</v>
      </c>
      <c r="N4" s="19">
        <v>5</v>
      </c>
      <c r="O4" s="19">
        <v>5</v>
      </c>
      <c r="P4" s="19">
        <v>12</v>
      </c>
      <c r="Q4" s="19">
        <v>156</v>
      </c>
      <c r="R4" s="19">
        <v>2</v>
      </c>
      <c r="S4" s="19">
        <v>48</v>
      </c>
      <c r="T4" s="19">
        <v>806</v>
      </c>
      <c r="U4" s="19">
        <v>0</v>
      </c>
      <c r="V4" s="19">
        <v>3</v>
      </c>
      <c r="W4" s="19">
        <v>0</v>
      </c>
      <c r="X4" s="19">
        <v>0</v>
      </c>
      <c r="Y4" s="19">
        <v>5</v>
      </c>
      <c r="Z4" s="22">
        <f t="shared" ref="Z4:Z43" si="0">SUM(C4:Y4)</f>
        <v>1112</v>
      </c>
    </row>
    <row r="5" spans="2:26" x14ac:dyDescent="0.25">
      <c r="B5" s="21" t="s">
        <v>172</v>
      </c>
      <c r="C5" s="23">
        <v>0</v>
      </c>
      <c r="D5" s="23">
        <v>0</v>
      </c>
      <c r="E5" s="23">
        <v>0</v>
      </c>
      <c r="F5" s="23">
        <v>0</v>
      </c>
      <c r="G5" s="23">
        <v>0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370</v>
      </c>
      <c r="R5" s="23">
        <v>0</v>
      </c>
      <c r="S5" s="23">
        <v>0</v>
      </c>
      <c r="T5" s="22">
        <v>1150</v>
      </c>
      <c r="U5" s="23">
        <v>0</v>
      </c>
      <c r="V5" s="23">
        <v>0</v>
      </c>
      <c r="W5" s="23">
        <v>0</v>
      </c>
      <c r="X5" s="23">
        <v>0</v>
      </c>
      <c r="Y5" s="23">
        <v>0</v>
      </c>
      <c r="Z5" s="20">
        <f t="shared" si="0"/>
        <v>1520</v>
      </c>
    </row>
    <row r="6" spans="2:26" ht="22.5" x14ac:dyDescent="0.25">
      <c r="B6" s="21" t="s">
        <v>173</v>
      </c>
      <c r="C6" s="23">
        <v>0</v>
      </c>
      <c r="D6" s="23">
        <v>23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116</v>
      </c>
      <c r="R6" s="23">
        <v>0</v>
      </c>
      <c r="S6" s="23">
        <v>40</v>
      </c>
      <c r="T6" s="22">
        <v>1100</v>
      </c>
      <c r="U6" s="23">
        <v>0</v>
      </c>
      <c r="V6" s="23">
        <v>0</v>
      </c>
      <c r="W6" s="23">
        <v>0</v>
      </c>
      <c r="X6" s="23">
        <v>0</v>
      </c>
      <c r="Y6" s="23">
        <v>0</v>
      </c>
      <c r="Z6" s="22">
        <f t="shared" si="0"/>
        <v>1279</v>
      </c>
    </row>
    <row r="7" spans="2:26" x14ac:dyDescent="0.25">
      <c r="B7" s="21" t="s">
        <v>174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58</v>
      </c>
      <c r="R7" s="23">
        <v>0</v>
      </c>
      <c r="S7" s="23">
        <v>0</v>
      </c>
      <c r="T7" s="22">
        <v>1005</v>
      </c>
      <c r="U7" s="23">
        <v>0</v>
      </c>
      <c r="V7" s="23">
        <v>0</v>
      </c>
      <c r="W7" s="23">
        <v>0</v>
      </c>
      <c r="X7" s="23">
        <v>0</v>
      </c>
      <c r="Y7" s="23">
        <v>0</v>
      </c>
      <c r="Z7" s="20">
        <f t="shared" si="0"/>
        <v>1063</v>
      </c>
    </row>
    <row r="8" spans="2:26" x14ac:dyDescent="0.25">
      <c r="B8" s="18" t="s">
        <v>175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230</v>
      </c>
      <c r="R8" s="19">
        <v>0</v>
      </c>
      <c r="S8" s="19">
        <v>0</v>
      </c>
      <c r="T8" s="20">
        <v>1841</v>
      </c>
      <c r="U8" s="19">
        <v>0</v>
      </c>
      <c r="V8" s="19">
        <v>0</v>
      </c>
      <c r="W8" s="19">
        <v>0</v>
      </c>
      <c r="X8" s="19">
        <v>0</v>
      </c>
      <c r="Y8" s="19">
        <v>0</v>
      </c>
      <c r="Z8" s="22">
        <f t="shared" si="0"/>
        <v>2071</v>
      </c>
    </row>
    <row r="9" spans="2:26" x14ac:dyDescent="0.25">
      <c r="B9" s="21" t="s">
        <v>176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2">
        <v>3175</v>
      </c>
      <c r="U9" s="23">
        <v>0</v>
      </c>
      <c r="V9" s="23">
        <v>0</v>
      </c>
      <c r="W9" s="23">
        <v>340</v>
      </c>
      <c r="X9" s="23">
        <v>0</v>
      </c>
      <c r="Y9" s="23">
        <v>0</v>
      </c>
      <c r="Z9" s="20">
        <f t="shared" si="0"/>
        <v>3515</v>
      </c>
    </row>
    <row r="10" spans="2:26" ht="22.5" x14ac:dyDescent="0.25">
      <c r="B10" s="18" t="s">
        <v>177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65</v>
      </c>
      <c r="R10" s="19">
        <v>0</v>
      </c>
      <c r="S10" s="19">
        <v>20</v>
      </c>
      <c r="T10" s="19">
        <v>255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22">
        <f t="shared" si="0"/>
        <v>340</v>
      </c>
    </row>
    <row r="11" spans="2:26" x14ac:dyDescent="0.25">
      <c r="B11" s="21" t="s">
        <v>178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2">
        <v>1050</v>
      </c>
      <c r="R11" s="23">
        <v>0</v>
      </c>
      <c r="S11" s="23">
        <v>0</v>
      </c>
      <c r="T11" s="22">
        <v>2520</v>
      </c>
      <c r="U11" s="23">
        <v>0</v>
      </c>
      <c r="V11" s="23">
        <v>0</v>
      </c>
      <c r="W11" s="23">
        <v>0</v>
      </c>
      <c r="X11" s="23">
        <v>0</v>
      </c>
      <c r="Y11" s="23">
        <v>0</v>
      </c>
      <c r="Z11" s="20">
        <f t="shared" si="0"/>
        <v>3570</v>
      </c>
    </row>
    <row r="12" spans="2:26" ht="22.5" x14ac:dyDescent="0.25">
      <c r="B12" s="18" t="s">
        <v>179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20">
        <v>1974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22">
        <f t="shared" si="0"/>
        <v>1974</v>
      </c>
    </row>
    <row r="13" spans="2:26" ht="22.5" x14ac:dyDescent="0.25">
      <c r="B13" s="18" t="s">
        <v>180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335</v>
      </c>
      <c r="R13" s="19">
        <v>0</v>
      </c>
      <c r="S13" s="19">
        <v>0</v>
      </c>
      <c r="T13" s="20">
        <v>3265</v>
      </c>
      <c r="U13" s="19">
        <v>0</v>
      </c>
      <c r="V13" s="19">
        <v>0</v>
      </c>
      <c r="W13" s="19">
        <v>0</v>
      </c>
      <c r="X13" s="19">
        <v>0</v>
      </c>
      <c r="Y13" s="19">
        <v>0</v>
      </c>
      <c r="Z13" s="20">
        <f t="shared" si="0"/>
        <v>3600</v>
      </c>
    </row>
    <row r="14" spans="2:26" x14ac:dyDescent="0.25">
      <c r="B14" s="18" t="s">
        <v>181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277</v>
      </c>
      <c r="R14" s="19">
        <v>0</v>
      </c>
      <c r="S14" s="19">
        <v>0</v>
      </c>
      <c r="T14" s="19">
        <v>805</v>
      </c>
      <c r="U14" s="19">
        <v>0</v>
      </c>
      <c r="V14" s="19">
        <v>0</v>
      </c>
      <c r="W14" s="19">
        <v>71</v>
      </c>
      <c r="X14" s="19">
        <v>0</v>
      </c>
      <c r="Y14" s="19">
        <v>0</v>
      </c>
      <c r="Z14" s="22">
        <f t="shared" si="0"/>
        <v>1153</v>
      </c>
    </row>
    <row r="15" spans="2:26" x14ac:dyDescent="0.25">
      <c r="B15" s="21" t="s">
        <v>182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2">
        <v>3623</v>
      </c>
      <c r="U15" s="23">
        <v>0</v>
      </c>
      <c r="V15" s="23">
        <v>0</v>
      </c>
      <c r="W15" s="23">
        <v>144</v>
      </c>
      <c r="X15" s="23">
        <v>0</v>
      </c>
      <c r="Y15" s="23">
        <v>0</v>
      </c>
      <c r="Z15" s="20">
        <f t="shared" si="0"/>
        <v>3767</v>
      </c>
    </row>
    <row r="16" spans="2:26" x14ac:dyDescent="0.25">
      <c r="B16" s="21" t="s">
        <v>183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210</v>
      </c>
      <c r="R16" s="23">
        <v>0</v>
      </c>
      <c r="S16" s="23">
        <v>0</v>
      </c>
      <c r="T16" s="23">
        <v>775</v>
      </c>
      <c r="U16" s="23">
        <v>0</v>
      </c>
      <c r="V16" s="23">
        <v>0</v>
      </c>
      <c r="W16" s="23">
        <v>0</v>
      </c>
      <c r="X16" s="23">
        <v>0</v>
      </c>
      <c r="Y16" s="23">
        <v>0</v>
      </c>
      <c r="Z16" s="22">
        <f t="shared" si="0"/>
        <v>985</v>
      </c>
    </row>
    <row r="17" spans="2:26" x14ac:dyDescent="0.25">
      <c r="B17" s="18" t="s">
        <v>184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40</v>
      </c>
      <c r="R17" s="19">
        <v>0</v>
      </c>
      <c r="S17" s="19">
        <v>0</v>
      </c>
      <c r="T17" s="20">
        <v>3516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20">
        <f t="shared" si="0"/>
        <v>3556</v>
      </c>
    </row>
    <row r="18" spans="2:26" ht="22.5" x14ac:dyDescent="0.25">
      <c r="B18" s="18" t="s">
        <v>185</v>
      </c>
      <c r="C18" s="19">
        <v>0</v>
      </c>
      <c r="D18" s="19">
        <v>110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286</v>
      </c>
      <c r="R18" s="19">
        <v>0</v>
      </c>
      <c r="S18" s="19">
        <v>30</v>
      </c>
      <c r="T18" s="20">
        <v>2097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22">
        <f t="shared" si="0"/>
        <v>2523</v>
      </c>
    </row>
    <row r="19" spans="2:26" x14ac:dyDescent="0.25">
      <c r="B19" s="21" t="s">
        <v>186</v>
      </c>
      <c r="C19" s="23">
        <v>0</v>
      </c>
      <c r="D19" s="23">
        <v>69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3</v>
      </c>
      <c r="N19" s="23">
        <v>0</v>
      </c>
      <c r="O19" s="23">
        <v>0</v>
      </c>
      <c r="P19" s="23">
        <v>0</v>
      </c>
      <c r="Q19" s="23">
        <v>114</v>
      </c>
      <c r="R19" s="23">
        <v>0</v>
      </c>
      <c r="S19" s="23">
        <v>37</v>
      </c>
      <c r="T19" s="22">
        <v>3229</v>
      </c>
      <c r="U19" s="23">
        <v>0</v>
      </c>
      <c r="V19" s="23">
        <v>5</v>
      </c>
      <c r="W19" s="23">
        <v>0</v>
      </c>
      <c r="X19" s="23">
        <v>0</v>
      </c>
      <c r="Y19" s="23">
        <v>0</v>
      </c>
      <c r="Z19" s="20">
        <f t="shared" si="0"/>
        <v>3457</v>
      </c>
    </row>
    <row r="20" spans="2:26" x14ac:dyDescent="0.25">
      <c r="B20" s="18" t="s">
        <v>187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997</v>
      </c>
      <c r="R20" s="19">
        <v>0</v>
      </c>
      <c r="S20" s="19">
        <v>0</v>
      </c>
      <c r="T20" s="20">
        <v>2060</v>
      </c>
      <c r="U20" s="19">
        <v>0</v>
      </c>
      <c r="V20" s="19">
        <v>0</v>
      </c>
      <c r="W20" s="19">
        <v>845</v>
      </c>
      <c r="X20" s="19">
        <v>0</v>
      </c>
      <c r="Y20" s="19">
        <v>0</v>
      </c>
      <c r="Z20" s="22">
        <f t="shared" si="0"/>
        <v>3902</v>
      </c>
    </row>
    <row r="21" spans="2:26" x14ac:dyDescent="0.25">
      <c r="B21" s="21" t="s">
        <v>188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95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2</v>
      </c>
      <c r="R21" s="23">
        <v>0</v>
      </c>
      <c r="S21" s="23">
        <v>0</v>
      </c>
      <c r="T21" s="22">
        <v>2993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0">
        <f t="shared" si="0"/>
        <v>3090</v>
      </c>
    </row>
    <row r="22" spans="2:26" x14ac:dyDescent="0.25">
      <c r="B22" s="18" t="s">
        <v>189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20">
        <v>7298</v>
      </c>
      <c r="R22" s="19">
        <v>0</v>
      </c>
      <c r="S22" s="19">
        <v>0</v>
      </c>
      <c r="T22" s="20">
        <v>4293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22">
        <f t="shared" si="0"/>
        <v>11591</v>
      </c>
    </row>
    <row r="23" spans="2:26" ht="22.5" x14ac:dyDescent="0.25">
      <c r="B23" s="18" t="s">
        <v>190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6</v>
      </c>
      <c r="R23" s="19">
        <v>0</v>
      </c>
      <c r="S23" s="19">
        <v>0</v>
      </c>
      <c r="T23" s="19">
        <v>883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20">
        <f t="shared" si="0"/>
        <v>889</v>
      </c>
    </row>
    <row r="24" spans="2:26" ht="22.5" x14ac:dyDescent="0.25">
      <c r="B24" s="21" t="s">
        <v>0</v>
      </c>
      <c r="C24" s="23">
        <v>0</v>
      </c>
      <c r="D24" s="23">
        <v>120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515</v>
      </c>
      <c r="R24" s="23">
        <v>0</v>
      </c>
      <c r="S24" s="23">
        <v>160</v>
      </c>
      <c r="T24" s="22">
        <v>3492</v>
      </c>
      <c r="U24" s="23">
        <v>6</v>
      </c>
      <c r="V24" s="23">
        <v>0</v>
      </c>
      <c r="W24" s="23">
        <v>0</v>
      </c>
      <c r="X24" s="23">
        <v>0</v>
      </c>
      <c r="Y24" s="23">
        <v>0</v>
      </c>
      <c r="Z24" s="22">
        <f t="shared" si="0"/>
        <v>4293</v>
      </c>
    </row>
    <row r="25" spans="2:26" ht="22.5" x14ac:dyDescent="0.25">
      <c r="B25" s="21" t="s">
        <v>191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56</v>
      </c>
      <c r="U25" s="23">
        <v>0</v>
      </c>
      <c r="V25" s="23">
        <v>0</v>
      </c>
      <c r="W25" s="23">
        <v>0</v>
      </c>
      <c r="X25" s="23">
        <v>0</v>
      </c>
      <c r="Y25" s="23">
        <v>0</v>
      </c>
      <c r="Z25" s="20">
        <f t="shared" si="0"/>
        <v>56</v>
      </c>
    </row>
    <row r="26" spans="2:26" x14ac:dyDescent="0.25">
      <c r="B26" s="21" t="s">
        <v>192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87</v>
      </c>
      <c r="R26" s="23">
        <v>0</v>
      </c>
      <c r="S26" s="23">
        <v>0</v>
      </c>
      <c r="T26" s="23">
        <v>471</v>
      </c>
      <c r="U26" s="23">
        <v>0</v>
      </c>
      <c r="V26" s="23">
        <v>0</v>
      </c>
      <c r="W26" s="23">
        <v>0</v>
      </c>
      <c r="X26" s="23">
        <v>0</v>
      </c>
      <c r="Y26" s="23">
        <v>0</v>
      </c>
      <c r="Z26" s="22">
        <f t="shared" si="0"/>
        <v>558</v>
      </c>
    </row>
    <row r="27" spans="2:26" ht="22.5" x14ac:dyDescent="0.25">
      <c r="B27" s="18" t="s">
        <v>193</v>
      </c>
      <c r="C27" s="19">
        <v>0</v>
      </c>
      <c r="D27" s="19">
        <v>36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106</v>
      </c>
      <c r="R27" s="19">
        <v>0</v>
      </c>
      <c r="S27" s="19">
        <v>27</v>
      </c>
      <c r="T27" s="19">
        <v>567</v>
      </c>
      <c r="U27" s="19">
        <v>0</v>
      </c>
      <c r="V27" s="19">
        <v>2</v>
      </c>
      <c r="W27" s="19">
        <v>0</v>
      </c>
      <c r="X27" s="19">
        <v>0</v>
      </c>
      <c r="Y27" s="19">
        <v>0</v>
      </c>
      <c r="Z27" s="20">
        <f t="shared" si="0"/>
        <v>738</v>
      </c>
    </row>
    <row r="28" spans="2:26" x14ac:dyDescent="0.25">
      <c r="B28" s="21" t="s">
        <v>194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2">
        <v>8406</v>
      </c>
      <c r="R28" s="23">
        <v>0</v>
      </c>
      <c r="S28" s="23">
        <v>0</v>
      </c>
      <c r="T28" s="23">
        <v>0</v>
      </c>
      <c r="U28" s="23">
        <v>0</v>
      </c>
      <c r="V28" s="23">
        <v>0</v>
      </c>
      <c r="W28" s="23">
        <v>0</v>
      </c>
      <c r="X28" s="23">
        <v>0</v>
      </c>
      <c r="Y28" s="23">
        <v>0</v>
      </c>
      <c r="Z28" s="22">
        <f t="shared" si="0"/>
        <v>8406</v>
      </c>
    </row>
    <row r="29" spans="2:26" ht="33.75" x14ac:dyDescent="0.25">
      <c r="B29" s="18" t="s">
        <v>195</v>
      </c>
      <c r="C29" s="19">
        <v>0</v>
      </c>
      <c r="D29" s="19">
        <v>70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167</v>
      </c>
      <c r="R29" s="19">
        <v>0</v>
      </c>
      <c r="S29" s="19">
        <v>62</v>
      </c>
      <c r="T29" s="19">
        <v>795</v>
      </c>
      <c r="U29" s="19">
        <v>3</v>
      </c>
      <c r="V29" s="19">
        <v>0</v>
      </c>
      <c r="W29" s="19">
        <v>0</v>
      </c>
      <c r="X29" s="19">
        <v>0</v>
      </c>
      <c r="Y29" s="19">
        <v>0</v>
      </c>
      <c r="Z29" s="20">
        <f t="shared" si="0"/>
        <v>1097</v>
      </c>
    </row>
    <row r="30" spans="2:26" x14ac:dyDescent="0.25">
      <c r="B30" s="21" t="s">
        <v>196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23">
        <v>0</v>
      </c>
      <c r="V30" s="23">
        <v>0</v>
      </c>
      <c r="W30" s="23">
        <v>30</v>
      </c>
      <c r="X30" s="23">
        <v>0</v>
      </c>
      <c r="Y30" s="23">
        <v>0</v>
      </c>
      <c r="Z30" s="22">
        <f t="shared" si="0"/>
        <v>30</v>
      </c>
    </row>
    <row r="31" spans="2:26" x14ac:dyDescent="0.25">
      <c r="B31" s="21" t="s">
        <v>197</v>
      </c>
      <c r="C31" s="23">
        <v>0</v>
      </c>
      <c r="D31" s="23">
        <v>4.5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47</v>
      </c>
      <c r="R31" s="23">
        <v>0</v>
      </c>
      <c r="S31" s="23">
        <v>6.5</v>
      </c>
      <c r="T31" s="23">
        <v>101</v>
      </c>
      <c r="U31" s="23">
        <v>0</v>
      </c>
      <c r="V31" s="23">
        <v>0</v>
      </c>
      <c r="W31" s="23">
        <v>0</v>
      </c>
      <c r="X31" s="23">
        <v>0</v>
      </c>
      <c r="Y31" s="23">
        <v>0</v>
      </c>
      <c r="Z31" s="20">
        <f t="shared" si="0"/>
        <v>159</v>
      </c>
    </row>
    <row r="32" spans="2:26" x14ac:dyDescent="0.25">
      <c r="B32" s="18" t="s">
        <v>198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153</v>
      </c>
      <c r="R32" s="19">
        <v>0</v>
      </c>
      <c r="S32" s="19">
        <v>0</v>
      </c>
      <c r="T32" s="19">
        <v>887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22">
        <f t="shared" si="0"/>
        <v>1040</v>
      </c>
    </row>
    <row r="33" spans="2:26" x14ac:dyDescent="0.25">
      <c r="B33" s="21" t="s">
        <v>199</v>
      </c>
      <c r="C33" s="23">
        <v>0</v>
      </c>
      <c r="D33" s="23">
        <v>0</v>
      </c>
      <c r="E33" s="23">
        <v>0</v>
      </c>
      <c r="F33" s="23">
        <v>0</v>
      </c>
      <c r="G33" s="23">
        <v>3</v>
      </c>
      <c r="H33" s="23">
        <v>0</v>
      </c>
      <c r="I33" s="23">
        <v>0</v>
      </c>
      <c r="J33" s="23">
        <v>0</v>
      </c>
      <c r="K33" s="23">
        <v>0</v>
      </c>
      <c r="L33" s="23">
        <v>30</v>
      </c>
      <c r="M33" s="23">
        <v>95</v>
      </c>
      <c r="N33" s="23">
        <v>0</v>
      </c>
      <c r="O33" s="23">
        <v>0</v>
      </c>
      <c r="P33" s="23">
        <v>0</v>
      </c>
      <c r="Q33" s="22">
        <v>2160</v>
      </c>
      <c r="R33" s="23">
        <v>0</v>
      </c>
      <c r="S33" s="23">
        <v>0</v>
      </c>
      <c r="T33" s="22">
        <v>2500</v>
      </c>
      <c r="U33" s="23">
        <v>0</v>
      </c>
      <c r="V33" s="23">
        <v>0</v>
      </c>
      <c r="W33" s="23">
        <v>0</v>
      </c>
      <c r="X33" s="23">
        <v>0</v>
      </c>
      <c r="Y33" s="23">
        <v>0</v>
      </c>
      <c r="Z33" s="20">
        <f t="shared" si="0"/>
        <v>4788</v>
      </c>
    </row>
    <row r="34" spans="2:26" x14ac:dyDescent="0.25">
      <c r="B34" s="18" t="s">
        <v>200</v>
      </c>
      <c r="C34" s="19">
        <v>0</v>
      </c>
      <c r="D34" s="19">
        <v>113</v>
      </c>
      <c r="E34" s="19">
        <v>0</v>
      </c>
      <c r="F34" s="19">
        <v>0</v>
      </c>
      <c r="G34" s="19">
        <v>0</v>
      </c>
      <c r="H34" s="19">
        <v>0</v>
      </c>
      <c r="I34" s="19">
        <v>33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152.5</v>
      </c>
      <c r="R34" s="19">
        <v>0</v>
      </c>
      <c r="S34" s="19">
        <v>39</v>
      </c>
      <c r="T34" s="20">
        <v>3790</v>
      </c>
      <c r="U34" s="19">
        <v>0</v>
      </c>
      <c r="V34" s="19">
        <v>50</v>
      </c>
      <c r="W34" s="19">
        <v>0</v>
      </c>
      <c r="X34" s="19">
        <v>0</v>
      </c>
      <c r="Y34" s="19">
        <v>0</v>
      </c>
      <c r="Z34" s="22">
        <f t="shared" si="0"/>
        <v>4177.5</v>
      </c>
    </row>
    <row r="35" spans="2:26" x14ac:dyDescent="0.25">
      <c r="B35" s="21" t="s">
        <v>201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2">
        <v>2760</v>
      </c>
      <c r="U35" s="23">
        <v>0</v>
      </c>
      <c r="V35" s="23">
        <v>0</v>
      </c>
      <c r="W35" s="23">
        <v>80</v>
      </c>
      <c r="X35" s="23">
        <v>0</v>
      </c>
      <c r="Y35" s="23">
        <v>0</v>
      </c>
      <c r="Z35" s="20">
        <f t="shared" si="0"/>
        <v>2840</v>
      </c>
    </row>
    <row r="36" spans="2:26" x14ac:dyDescent="0.25">
      <c r="B36" s="18" t="s">
        <v>202</v>
      </c>
      <c r="C36" s="19">
        <v>0</v>
      </c>
      <c r="D36" s="19">
        <v>12.5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20</v>
      </c>
      <c r="M36" s="19">
        <v>0</v>
      </c>
      <c r="N36" s="19">
        <v>0</v>
      </c>
      <c r="O36" s="19">
        <v>0</v>
      </c>
      <c r="P36" s="19">
        <v>0</v>
      </c>
      <c r="Q36" s="19">
        <v>70</v>
      </c>
      <c r="R36" s="19">
        <v>0</v>
      </c>
      <c r="S36" s="19">
        <v>23.5</v>
      </c>
      <c r="T36" s="20">
        <v>1007.5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22">
        <f t="shared" si="0"/>
        <v>1133.5</v>
      </c>
    </row>
    <row r="37" spans="2:26" ht="22.5" x14ac:dyDescent="0.25">
      <c r="B37" s="21" t="s">
        <v>203</v>
      </c>
      <c r="C37" s="23">
        <v>0</v>
      </c>
      <c r="D37" s="23">
        <v>100</v>
      </c>
      <c r="E37" s="22">
        <v>1150</v>
      </c>
      <c r="F37" s="23">
        <v>0</v>
      </c>
      <c r="G37" s="23">
        <v>0</v>
      </c>
      <c r="H37" s="23">
        <v>0</v>
      </c>
      <c r="I37" s="23">
        <v>0</v>
      </c>
      <c r="J37" s="22">
        <v>4257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2">
        <v>3620</v>
      </c>
      <c r="R37" s="23">
        <v>0</v>
      </c>
      <c r="S37" s="23">
        <v>0</v>
      </c>
      <c r="T37" s="23">
        <v>700</v>
      </c>
      <c r="U37" s="23">
        <v>0</v>
      </c>
      <c r="V37" s="23">
        <v>0</v>
      </c>
      <c r="W37" s="23">
        <v>0</v>
      </c>
      <c r="X37" s="23">
        <v>108</v>
      </c>
      <c r="Y37" s="23">
        <v>0</v>
      </c>
      <c r="Z37" s="20">
        <f t="shared" si="0"/>
        <v>9935</v>
      </c>
    </row>
    <row r="38" spans="2:26" ht="22.5" x14ac:dyDescent="0.25">
      <c r="B38" s="18" t="s">
        <v>204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81</v>
      </c>
      <c r="R38" s="19">
        <v>0</v>
      </c>
      <c r="S38" s="19">
        <v>0</v>
      </c>
      <c r="T38" s="20">
        <v>1538</v>
      </c>
      <c r="U38" s="19">
        <v>0</v>
      </c>
      <c r="V38" s="19">
        <v>0</v>
      </c>
      <c r="W38" s="19">
        <v>0</v>
      </c>
      <c r="X38" s="19">
        <v>0</v>
      </c>
      <c r="Y38" s="19">
        <v>0</v>
      </c>
      <c r="Z38" s="22">
        <f t="shared" si="0"/>
        <v>1619</v>
      </c>
    </row>
    <row r="39" spans="2:26" x14ac:dyDescent="0.25">
      <c r="B39" s="21" t="s">
        <v>205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26</v>
      </c>
      <c r="R39" s="23">
        <v>0</v>
      </c>
      <c r="S39" s="23">
        <v>0</v>
      </c>
      <c r="T39" s="23">
        <v>185</v>
      </c>
      <c r="U39" s="23">
        <v>0</v>
      </c>
      <c r="V39" s="23">
        <v>0</v>
      </c>
      <c r="W39" s="23">
        <v>0</v>
      </c>
      <c r="X39" s="23">
        <v>0</v>
      </c>
      <c r="Y39" s="23">
        <v>0</v>
      </c>
      <c r="Z39" s="20">
        <f t="shared" si="0"/>
        <v>211</v>
      </c>
    </row>
    <row r="40" spans="2:26" x14ac:dyDescent="0.25">
      <c r="B40" s="18" t="s">
        <v>206</v>
      </c>
      <c r="C40" s="19">
        <v>6.56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5</v>
      </c>
      <c r="L40" s="20">
        <v>2174</v>
      </c>
      <c r="M40" s="19">
        <v>0</v>
      </c>
      <c r="N40" s="19">
        <v>0</v>
      </c>
      <c r="O40" s="19">
        <v>0</v>
      </c>
      <c r="P40" s="19">
        <v>0</v>
      </c>
      <c r="Q40" s="20">
        <v>14981</v>
      </c>
      <c r="R40" s="19">
        <v>0</v>
      </c>
      <c r="S40" s="19">
        <v>0</v>
      </c>
      <c r="T40" s="19">
        <v>553</v>
      </c>
      <c r="U40" s="19">
        <v>0</v>
      </c>
      <c r="V40" s="19">
        <v>0</v>
      </c>
      <c r="W40" s="19">
        <v>0</v>
      </c>
      <c r="X40" s="19">
        <v>0</v>
      </c>
      <c r="Y40" s="19">
        <v>0</v>
      </c>
      <c r="Z40" s="22">
        <f t="shared" si="0"/>
        <v>17719.560000000001</v>
      </c>
    </row>
    <row r="41" spans="2:26" x14ac:dyDescent="0.25">
      <c r="B41" s="21" t="s">
        <v>207</v>
      </c>
      <c r="C41" s="23">
        <v>0</v>
      </c>
      <c r="D41" s="23">
        <v>129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161.5</v>
      </c>
      <c r="R41" s="23">
        <v>0</v>
      </c>
      <c r="S41" s="23">
        <v>32</v>
      </c>
      <c r="T41" s="22">
        <v>1366.5</v>
      </c>
      <c r="U41" s="23">
        <v>0</v>
      </c>
      <c r="V41" s="23">
        <v>9.5</v>
      </c>
      <c r="W41" s="23">
        <v>0</v>
      </c>
      <c r="X41" s="23">
        <v>0</v>
      </c>
      <c r="Y41" s="23">
        <v>0</v>
      </c>
      <c r="Z41" s="20">
        <f t="shared" si="0"/>
        <v>1698.5</v>
      </c>
    </row>
    <row r="42" spans="2:26" x14ac:dyDescent="0.25">
      <c r="B42" s="21" t="s">
        <v>208</v>
      </c>
      <c r="C42" s="23">
        <v>0</v>
      </c>
      <c r="D42" s="23">
        <v>15.5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83</v>
      </c>
      <c r="R42" s="23">
        <v>0</v>
      </c>
      <c r="S42" s="23">
        <v>21</v>
      </c>
      <c r="T42" s="23">
        <v>618</v>
      </c>
      <c r="U42" s="23">
        <v>0</v>
      </c>
      <c r="V42" s="23">
        <v>0</v>
      </c>
      <c r="W42" s="23">
        <v>0</v>
      </c>
      <c r="X42" s="23">
        <v>0</v>
      </c>
      <c r="Y42" s="23">
        <v>0</v>
      </c>
      <c r="Z42" s="22">
        <f t="shared" si="0"/>
        <v>737.5</v>
      </c>
    </row>
    <row r="43" spans="2:26" x14ac:dyDescent="0.25">
      <c r="B43" s="96" t="s">
        <v>56</v>
      </c>
      <c r="C43" s="98">
        <v>6.56</v>
      </c>
      <c r="D43" s="98">
        <v>848.5</v>
      </c>
      <c r="E43" s="97">
        <v>1150</v>
      </c>
      <c r="F43" s="98">
        <v>13</v>
      </c>
      <c r="G43" s="98">
        <v>13</v>
      </c>
      <c r="H43" s="98">
        <v>95</v>
      </c>
      <c r="I43" s="98">
        <v>33</v>
      </c>
      <c r="J43" s="97">
        <v>4257</v>
      </c>
      <c r="K43" s="98">
        <v>5</v>
      </c>
      <c r="L43" s="97">
        <v>2225</v>
      </c>
      <c r="M43" s="98">
        <v>98</v>
      </c>
      <c r="N43" s="98">
        <v>5</v>
      </c>
      <c r="O43" s="98">
        <v>5</v>
      </c>
      <c r="P43" s="98">
        <v>12</v>
      </c>
      <c r="Q43" s="97">
        <v>42426</v>
      </c>
      <c r="R43" s="98">
        <v>2</v>
      </c>
      <c r="S43" s="98">
        <v>546</v>
      </c>
      <c r="T43" s="97">
        <v>62752</v>
      </c>
      <c r="U43" s="98">
        <v>9</v>
      </c>
      <c r="V43" s="98">
        <v>69.5</v>
      </c>
      <c r="W43" s="97">
        <v>1510</v>
      </c>
      <c r="X43" s="98">
        <v>108</v>
      </c>
      <c r="Y43" s="98">
        <v>5</v>
      </c>
      <c r="Z43" s="91">
        <f t="shared" si="0"/>
        <v>116193.56</v>
      </c>
    </row>
  </sheetData>
  <mergeCells count="1">
    <mergeCell ref="D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topLeftCell="A55" workbookViewId="0">
      <selection activeCell="P7" sqref="P7"/>
    </sheetView>
  </sheetViews>
  <sheetFormatPr baseColWidth="10" defaultColWidth="11.42578125" defaultRowHeight="15" x14ac:dyDescent="0.25"/>
  <cols>
    <col min="1" max="1" width="4.7109375" style="1" customWidth="1"/>
    <col min="2" max="16384" width="11.42578125" style="1"/>
  </cols>
  <sheetData>
    <row r="1" spans="1:14" x14ac:dyDescent="0.25"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</row>
    <row r="2" spans="1:14" ht="15.75" x14ac:dyDescent="0.25">
      <c r="B2" s="237" t="s">
        <v>64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ht="15.75" thickBot="1" x14ac:dyDescent="0.3">
      <c r="B3" s="251" t="s">
        <v>65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</row>
    <row r="4" spans="1:14" ht="15" customHeight="1" x14ac:dyDescent="0.25">
      <c r="B4" s="252" t="s">
        <v>147</v>
      </c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4"/>
    </row>
    <row r="5" spans="1:14" ht="15" customHeight="1" x14ac:dyDescent="0.25">
      <c r="B5" s="46"/>
      <c r="C5" s="36"/>
      <c r="D5" s="36"/>
      <c r="E5" s="36"/>
      <c r="F5" s="36"/>
      <c r="G5" s="36"/>
      <c r="H5" s="36"/>
      <c r="I5" s="36"/>
      <c r="J5" s="36"/>
      <c r="K5" s="16"/>
      <c r="L5" s="151"/>
      <c r="M5" s="151"/>
      <c r="N5" s="48"/>
    </row>
    <row r="6" spans="1:14" x14ac:dyDescent="0.25">
      <c r="B6" s="256" t="s">
        <v>67</v>
      </c>
      <c r="C6" s="257"/>
      <c r="D6" s="28" t="s">
        <v>1</v>
      </c>
      <c r="E6" s="29">
        <v>2016</v>
      </c>
      <c r="F6" s="16"/>
      <c r="G6" s="36"/>
      <c r="H6" s="36"/>
      <c r="I6" s="36"/>
      <c r="J6" s="16"/>
      <c r="K6" s="16"/>
      <c r="L6" s="151"/>
      <c r="M6" s="159">
        <v>42522</v>
      </c>
      <c r="N6" s="158"/>
    </row>
    <row r="7" spans="1:14" ht="50.25" customHeight="1" x14ac:dyDescent="0.25">
      <c r="B7" s="89" t="s">
        <v>129</v>
      </c>
      <c r="C7" s="89" t="s">
        <v>92</v>
      </c>
      <c r="D7" s="89" t="s">
        <v>93</v>
      </c>
      <c r="E7" s="89" t="s">
        <v>94</v>
      </c>
      <c r="F7" s="89" t="s">
        <v>95</v>
      </c>
      <c r="G7" s="89" t="s">
        <v>218</v>
      </c>
      <c r="H7" s="89" t="s">
        <v>5</v>
      </c>
      <c r="I7" s="88" t="s">
        <v>81</v>
      </c>
      <c r="J7" s="89" t="s">
        <v>237</v>
      </c>
      <c r="K7" s="89" t="s">
        <v>238</v>
      </c>
      <c r="L7" s="89" t="s">
        <v>239</v>
      </c>
      <c r="M7" s="89" t="s">
        <v>6</v>
      </c>
      <c r="N7" s="89" t="s">
        <v>7</v>
      </c>
    </row>
    <row r="8" spans="1:14" x14ac:dyDescent="0.25">
      <c r="B8" s="154" t="s">
        <v>130</v>
      </c>
      <c r="C8" s="155">
        <f t="shared" ref="C8:N8" si="0">C17+C43+C69</f>
        <v>5349</v>
      </c>
      <c r="D8" s="155">
        <f t="shared" si="0"/>
        <v>2395</v>
      </c>
      <c r="E8" s="155">
        <f t="shared" si="0"/>
        <v>318445.77</v>
      </c>
      <c r="F8" s="155">
        <f t="shared" si="0"/>
        <v>326189.77</v>
      </c>
      <c r="G8" s="155">
        <f t="shared" si="0"/>
        <v>311248.87</v>
      </c>
      <c r="H8" s="155">
        <f t="shared" si="0"/>
        <v>82</v>
      </c>
      <c r="I8" s="155">
        <f t="shared" si="0"/>
        <v>7114.8999999999915</v>
      </c>
      <c r="J8" s="155">
        <f t="shared" si="0"/>
        <v>11344949.18</v>
      </c>
      <c r="K8" s="155">
        <f t="shared" si="0"/>
        <v>9209353.1400000006</v>
      </c>
      <c r="L8" s="155">
        <f t="shared" si="0"/>
        <v>0</v>
      </c>
      <c r="M8" s="155">
        <f t="shared" si="0"/>
        <v>0</v>
      </c>
      <c r="N8" s="155">
        <f t="shared" si="0"/>
        <v>5692565.1500000004</v>
      </c>
    </row>
    <row r="9" spans="1:14" x14ac:dyDescent="0.25">
      <c r="B9" s="37"/>
      <c r="C9" s="38"/>
      <c r="D9" s="38"/>
      <c r="E9" s="38"/>
      <c r="F9" s="38"/>
      <c r="G9" s="38"/>
      <c r="H9" s="38"/>
      <c r="I9" s="157"/>
      <c r="J9" s="38"/>
      <c r="L9" s="41"/>
      <c r="M9" s="39"/>
    </row>
    <row r="10" spans="1:14" ht="15" customHeight="1" x14ac:dyDescent="0.25">
      <c r="B10" s="37"/>
      <c r="C10" s="38"/>
      <c r="D10" s="38"/>
      <c r="E10" s="38"/>
      <c r="F10" s="38"/>
      <c r="G10" s="38"/>
      <c r="H10" s="38"/>
      <c r="I10" s="38"/>
      <c r="J10" s="38"/>
      <c r="L10" s="41"/>
      <c r="M10" s="28" t="s">
        <v>2</v>
      </c>
      <c r="N10" s="164">
        <v>42522</v>
      </c>
    </row>
    <row r="11" spans="1:14" ht="29.25" customHeight="1" x14ac:dyDescent="0.25">
      <c r="B11" s="258" t="s">
        <v>215</v>
      </c>
      <c r="C11" s="259"/>
      <c r="D11" s="259"/>
      <c r="E11" s="259"/>
      <c r="F11" s="259"/>
      <c r="G11" s="259"/>
      <c r="H11" s="259"/>
      <c r="I11" s="259"/>
      <c r="J11" s="259"/>
      <c r="K11" s="259"/>
      <c r="L11" s="259"/>
      <c r="M11" s="259"/>
      <c r="N11" s="260"/>
    </row>
    <row r="12" spans="1:14" ht="51.75" customHeight="1" x14ac:dyDescent="0.25">
      <c r="A12" s="11"/>
      <c r="B12" s="89" t="s">
        <v>3</v>
      </c>
      <c r="C12" s="89" t="s">
        <v>92</v>
      </c>
      <c r="D12" s="89" t="s">
        <v>93</v>
      </c>
      <c r="E12" s="89" t="s">
        <v>94</v>
      </c>
      <c r="F12" s="89" t="s">
        <v>95</v>
      </c>
      <c r="G12" s="89" t="s">
        <v>4</v>
      </c>
      <c r="H12" s="89" t="s">
        <v>5</v>
      </c>
      <c r="I12" s="88" t="s">
        <v>81</v>
      </c>
      <c r="J12" s="89" t="s">
        <v>237</v>
      </c>
      <c r="K12" s="89" t="s">
        <v>238</v>
      </c>
      <c r="L12" s="89" t="s">
        <v>239</v>
      </c>
      <c r="M12" s="89" t="s">
        <v>6</v>
      </c>
      <c r="N12" s="89" t="s">
        <v>7</v>
      </c>
    </row>
    <row r="13" spans="1:14" ht="22.5" x14ac:dyDescent="0.25">
      <c r="A13" s="11"/>
      <c r="B13" s="18" t="s">
        <v>125</v>
      </c>
      <c r="C13" s="19">
        <v>0</v>
      </c>
      <c r="D13" s="19">
        <v>0</v>
      </c>
      <c r="E13" s="20">
        <v>14610.75</v>
      </c>
      <c r="F13" s="20">
        <v>14610.75</v>
      </c>
      <c r="G13" s="20">
        <v>14610.75</v>
      </c>
      <c r="H13" s="19">
        <v>0</v>
      </c>
      <c r="I13" s="20">
        <f>E13-G13-H13</f>
        <v>0</v>
      </c>
      <c r="J13" s="20">
        <v>1852783.25</v>
      </c>
      <c r="K13" s="20">
        <v>1101918.82</v>
      </c>
      <c r="L13" s="19">
        <v>75.418000000000006</v>
      </c>
      <c r="M13" s="19">
        <v>665.63</v>
      </c>
      <c r="N13" s="20">
        <v>733470.67</v>
      </c>
    </row>
    <row r="14" spans="1:14" ht="22.5" x14ac:dyDescent="0.25">
      <c r="A14" s="11"/>
      <c r="B14" s="21" t="s">
        <v>126</v>
      </c>
      <c r="C14" s="22">
        <v>1641</v>
      </c>
      <c r="D14" s="23">
        <v>0</v>
      </c>
      <c r="E14" s="22">
        <v>29507.77</v>
      </c>
      <c r="F14" s="22">
        <v>31148.77</v>
      </c>
      <c r="G14" s="22">
        <v>28307.200000000001</v>
      </c>
      <c r="H14" s="23">
        <v>70</v>
      </c>
      <c r="I14" s="10">
        <f t="shared" ref="I14:I16" si="1">E14-G14-H14</f>
        <v>1130.5699999999997</v>
      </c>
      <c r="J14" s="22">
        <v>2378937.36</v>
      </c>
      <c r="K14" s="22">
        <v>1965383.6</v>
      </c>
      <c r="L14" s="23">
        <v>69.430999999999997</v>
      </c>
      <c r="M14" s="23">
        <v>558.15</v>
      </c>
      <c r="N14" s="22">
        <v>1096976.57</v>
      </c>
    </row>
    <row r="15" spans="1:14" ht="22.5" x14ac:dyDescent="0.25">
      <c r="A15" s="11"/>
      <c r="B15" s="141" t="s">
        <v>127</v>
      </c>
      <c r="C15" s="140">
        <v>165</v>
      </c>
      <c r="D15" s="140">
        <v>0</v>
      </c>
      <c r="E15" s="139">
        <v>16903</v>
      </c>
      <c r="F15" s="139">
        <v>17068</v>
      </c>
      <c r="G15" s="139">
        <v>16903</v>
      </c>
      <c r="H15" s="140">
        <v>0</v>
      </c>
      <c r="I15" s="20">
        <f t="shared" si="1"/>
        <v>0</v>
      </c>
      <c r="J15" s="139">
        <v>20242.88</v>
      </c>
      <c r="K15" s="139">
        <v>10921.91</v>
      </c>
      <c r="L15" s="140">
        <v>0.64600000000000002</v>
      </c>
      <c r="M15" s="139">
        <v>3643.61</v>
      </c>
      <c r="N15" s="139">
        <v>39795.18</v>
      </c>
    </row>
    <row r="16" spans="1:14" ht="33.75" x14ac:dyDescent="0.25">
      <c r="B16" s="18" t="s">
        <v>128</v>
      </c>
      <c r="C16" s="22">
        <v>3274</v>
      </c>
      <c r="D16" s="23">
        <v>0</v>
      </c>
      <c r="E16" s="22">
        <v>63743</v>
      </c>
      <c r="F16" s="22">
        <v>67017</v>
      </c>
      <c r="G16" s="20">
        <v>57755.9</v>
      </c>
      <c r="H16" s="19">
        <v>0</v>
      </c>
      <c r="I16" s="10">
        <f t="shared" si="1"/>
        <v>5987.0999999999985</v>
      </c>
      <c r="J16" s="22">
        <v>3141694</v>
      </c>
      <c r="K16" s="20">
        <v>2572626.4500000002</v>
      </c>
      <c r="L16" s="19">
        <v>44.542999999999999</v>
      </c>
      <c r="M16" s="19">
        <v>550.20000000000005</v>
      </c>
      <c r="N16" s="20">
        <v>1415456.74</v>
      </c>
    </row>
    <row r="17" spans="2:14" x14ac:dyDescent="0.25">
      <c r="B17" s="90" t="s">
        <v>56</v>
      </c>
      <c r="C17" s="94">
        <f t="shared" ref="C17:K17" si="2">SUM(C13:C16)</f>
        <v>5080</v>
      </c>
      <c r="D17" s="94">
        <f t="shared" si="2"/>
        <v>0</v>
      </c>
      <c r="E17" s="91">
        <f t="shared" si="2"/>
        <v>124764.52</v>
      </c>
      <c r="F17" s="91">
        <f t="shared" si="2"/>
        <v>129844.52</v>
      </c>
      <c r="G17" s="91">
        <f t="shared" si="2"/>
        <v>117576.85</v>
      </c>
      <c r="H17" s="94">
        <f t="shared" si="2"/>
        <v>70</v>
      </c>
      <c r="I17" s="94">
        <f>SUM(I13:I16)</f>
        <v>7117.6699999999983</v>
      </c>
      <c r="J17" s="91">
        <f t="shared" si="2"/>
        <v>7393657.4899999993</v>
      </c>
      <c r="K17" s="91">
        <f t="shared" si="2"/>
        <v>5650850.7800000003</v>
      </c>
      <c r="L17" s="94">
        <v>0</v>
      </c>
      <c r="M17" s="94">
        <v>0</v>
      </c>
      <c r="N17" s="91">
        <f>SUM(N13:N16)</f>
        <v>3285699.16</v>
      </c>
    </row>
    <row r="18" spans="2:14" x14ac:dyDescent="0.25">
      <c r="B18" s="160"/>
      <c r="C18" s="161"/>
      <c r="D18" s="161"/>
      <c r="E18" s="162"/>
      <c r="F18" s="162"/>
      <c r="G18" s="162"/>
      <c r="H18" s="161"/>
      <c r="I18" s="161"/>
      <c r="J18" s="162"/>
      <c r="K18" s="34"/>
      <c r="L18" s="163"/>
      <c r="M18" s="163"/>
      <c r="N18" s="34"/>
    </row>
    <row r="19" spans="2:14" ht="15" customHeight="1" x14ac:dyDescent="0.25">
      <c r="B19" s="261"/>
      <c r="C19" s="261"/>
      <c r="D19" s="261"/>
      <c r="E19" s="261"/>
      <c r="F19" s="261"/>
      <c r="G19" s="261"/>
      <c r="H19" s="261"/>
      <c r="I19" s="261"/>
      <c r="J19" s="261"/>
      <c r="K19" s="40"/>
      <c r="L19" s="41"/>
      <c r="M19" s="41"/>
    </row>
    <row r="20" spans="2:14" ht="15.75" customHeight="1" x14ac:dyDescent="0.25">
      <c r="B20" s="248" t="s">
        <v>216</v>
      </c>
      <c r="C20" s="248"/>
      <c r="D20" s="248"/>
      <c r="E20" s="248"/>
      <c r="F20" s="248"/>
      <c r="G20" s="248"/>
      <c r="H20" s="248"/>
      <c r="I20" s="248"/>
      <c r="J20" s="248"/>
      <c r="K20" s="248"/>
      <c r="L20" s="248"/>
      <c r="M20" s="248"/>
      <c r="N20" s="156"/>
    </row>
    <row r="21" spans="2:14" ht="45" x14ac:dyDescent="0.25">
      <c r="B21" s="89" t="s">
        <v>3</v>
      </c>
      <c r="C21" s="89" t="s">
        <v>92</v>
      </c>
      <c r="D21" s="89" t="s">
        <v>93</v>
      </c>
      <c r="E21" s="89" t="s">
        <v>94</v>
      </c>
      <c r="F21" s="89" t="s">
        <v>95</v>
      </c>
      <c r="G21" s="89" t="s">
        <v>4</v>
      </c>
      <c r="H21" s="89" t="s">
        <v>5</v>
      </c>
      <c r="I21" s="88" t="s">
        <v>81</v>
      </c>
      <c r="J21" s="89" t="s">
        <v>237</v>
      </c>
      <c r="K21" s="89" t="s">
        <v>238</v>
      </c>
      <c r="L21" s="89" t="s">
        <v>239</v>
      </c>
      <c r="M21" s="89" t="s">
        <v>6</v>
      </c>
      <c r="N21" s="89" t="s">
        <v>7</v>
      </c>
    </row>
    <row r="22" spans="2:14" x14ac:dyDescent="0.25">
      <c r="B22" s="24" t="s">
        <v>96</v>
      </c>
      <c r="C22" s="25">
        <v>0</v>
      </c>
      <c r="D22" s="25">
        <v>3</v>
      </c>
      <c r="E22" s="25">
        <v>13</v>
      </c>
      <c r="F22" s="25">
        <v>16</v>
      </c>
      <c r="G22" s="25">
        <v>13</v>
      </c>
      <c r="H22" s="25">
        <v>0</v>
      </c>
      <c r="I22" s="10">
        <f t="shared" ref="I22:I42" si="3">E22-G22-H22</f>
        <v>0</v>
      </c>
      <c r="J22" s="25">
        <v>104</v>
      </c>
      <c r="K22" s="25">
        <v>92.4</v>
      </c>
      <c r="L22" s="25">
        <v>7.1079999999999997</v>
      </c>
      <c r="M22" s="26">
        <v>10461.040000000001</v>
      </c>
      <c r="N22" s="25">
        <v>966.6</v>
      </c>
    </row>
    <row r="23" spans="2:14" x14ac:dyDescent="0.25">
      <c r="B23" s="8" t="s">
        <v>97</v>
      </c>
      <c r="C23" s="9">
        <v>0</v>
      </c>
      <c r="D23" s="9">
        <v>1</v>
      </c>
      <c r="E23" s="9">
        <v>40</v>
      </c>
      <c r="F23" s="9">
        <v>41</v>
      </c>
      <c r="G23" s="9">
        <v>40</v>
      </c>
      <c r="H23" s="9">
        <v>0</v>
      </c>
      <c r="I23" s="10">
        <f t="shared" si="3"/>
        <v>0</v>
      </c>
      <c r="J23" s="9">
        <v>192.5</v>
      </c>
      <c r="K23" s="9">
        <v>195.25</v>
      </c>
      <c r="L23" s="9">
        <v>4.8810000000000002</v>
      </c>
      <c r="M23" s="10">
        <v>10077.81</v>
      </c>
      <c r="N23" s="10">
        <v>1967.69</v>
      </c>
    </row>
    <row r="24" spans="2:14" x14ac:dyDescent="0.25">
      <c r="B24" s="24" t="s">
        <v>98</v>
      </c>
      <c r="C24" s="25">
        <v>0</v>
      </c>
      <c r="D24" s="25">
        <v>80</v>
      </c>
      <c r="E24" s="25">
        <v>0</v>
      </c>
      <c r="F24" s="25">
        <v>80</v>
      </c>
      <c r="G24" s="27"/>
      <c r="H24" s="27"/>
      <c r="I24" s="10">
        <f t="shared" si="3"/>
        <v>0</v>
      </c>
      <c r="J24" s="25">
        <v>0</v>
      </c>
      <c r="K24" s="27"/>
      <c r="L24" s="27"/>
      <c r="M24" s="27"/>
      <c r="N24" s="27"/>
    </row>
    <row r="25" spans="2:14" x14ac:dyDescent="0.25">
      <c r="B25" s="8" t="s">
        <v>99</v>
      </c>
      <c r="C25" s="9">
        <v>0</v>
      </c>
      <c r="D25" s="9">
        <v>0</v>
      </c>
      <c r="E25" s="9">
        <v>9</v>
      </c>
      <c r="F25" s="9">
        <v>9</v>
      </c>
      <c r="G25" s="9">
        <v>9</v>
      </c>
      <c r="H25" s="9">
        <v>0</v>
      </c>
      <c r="I25" s="10">
        <f t="shared" si="3"/>
        <v>0</v>
      </c>
      <c r="J25" s="9">
        <v>58.5</v>
      </c>
      <c r="K25" s="9">
        <v>56.25</v>
      </c>
      <c r="L25" s="9">
        <v>6.25</v>
      </c>
      <c r="M25" s="10">
        <v>7500</v>
      </c>
      <c r="N25" s="9">
        <v>421.88</v>
      </c>
    </row>
    <row r="26" spans="2:14" x14ac:dyDescent="0.25">
      <c r="B26" s="24" t="s">
        <v>100</v>
      </c>
      <c r="C26" s="25">
        <v>0</v>
      </c>
      <c r="D26" s="25">
        <v>0</v>
      </c>
      <c r="E26" s="25">
        <v>4</v>
      </c>
      <c r="F26" s="25">
        <v>4</v>
      </c>
      <c r="G26" s="25">
        <v>4</v>
      </c>
      <c r="H26" s="25">
        <v>0</v>
      </c>
      <c r="I26" s="10">
        <f t="shared" si="3"/>
        <v>0</v>
      </c>
      <c r="J26" s="25">
        <v>56</v>
      </c>
      <c r="K26" s="25">
        <v>68.44</v>
      </c>
      <c r="L26" s="25">
        <v>17.11</v>
      </c>
      <c r="M26" s="26">
        <v>8038.67</v>
      </c>
      <c r="N26" s="25">
        <v>550.16999999999996</v>
      </c>
    </row>
    <row r="27" spans="2:14" x14ac:dyDescent="0.25">
      <c r="B27" s="8" t="s">
        <v>101</v>
      </c>
      <c r="C27" s="9">
        <v>0</v>
      </c>
      <c r="D27" s="9">
        <v>0</v>
      </c>
      <c r="E27" s="9">
        <v>10</v>
      </c>
      <c r="F27" s="9">
        <v>10</v>
      </c>
      <c r="G27" s="9">
        <v>10</v>
      </c>
      <c r="H27" s="9">
        <v>0</v>
      </c>
      <c r="I27" s="10">
        <f t="shared" si="3"/>
        <v>0</v>
      </c>
      <c r="J27" s="9">
        <v>35</v>
      </c>
      <c r="K27" s="9">
        <v>34</v>
      </c>
      <c r="L27" s="9">
        <v>3.4</v>
      </c>
      <c r="M27" s="10">
        <v>8247.06</v>
      </c>
      <c r="N27" s="9">
        <v>280.39999999999998</v>
      </c>
    </row>
    <row r="28" spans="2:14" x14ac:dyDescent="0.25">
      <c r="B28" s="24" t="s">
        <v>102</v>
      </c>
      <c r="C28" s="25">
        <v>0</v>
      </c>
      <c r="D28" s="25">
        <v>350</v>
      </c>
      <c r="E28" s="26">
        <v>1280</v>
      </c>
      <c r="F28" s="26">
        <v>1630</v>
      </c>
      <c r="G28" s="26">
        <v>1280</v>
      </c>
      <c r="H28" s="25">
        <v>0</v>
      </c>
      <c r="I28" s="10">
        <f t="shared" si="3"/>
        <v>0</v>
      </c>
      <c r="J28" s="26">
        <v>37655</v>
      </c>
      <c r="K28" s="26">
        <v>20420.599999999999</v>
      </c>
      <c r="L28" s="25">
        <v>15.954000000000001</v>
      </c>
      <c r="M28" s="26">
        <v>2948.56</v>
      </c>
      <c r="N28" s="26">
        <v>60211.34</v>
      </c>
    </row>
    <row r="29" spans="2:14" x14ac:dyDescent="0.25">
      <c r="B29" s="8" t="s">
        <v>103</v>
      </c>
      <c r="C29" s="9">
        <v>0</v>
      </c>
      <c r="D29" s="9">
        <v>0</v>
      </c>
      <c r="E29" s="9">
        <v>238</v>
      </c>
      <c r="F29" s="9">
        <v>238</v>
      </c>
      <c r="G29" s="9">
        <v>238</v>
      </c>
      <c r="H29" s="9">
        <v>0</v>
      </c>
      <c r="I29" s="10">
        <f t="shared" si="3"/>
        <v>0</v>
      </c>
      <c r="J29" s="9">
        <v>979.86</v>
      </c>
      <c r="K29" s="9">
        <v>735</v>
      </c>
      <c r="L29" s="9">
        <v>3.0880000000000001</v>
      </c>
      <c r="M29" s="10">
        <v>24731.8</v>
      </c>
      <c r="N29" s="10">
        <v>18177.87</v>
      </c>
    </row>
    <row r="30" spans="2:14" x14ac:dyDescent="0.25">
      <c r="B30" s="24" t="s">
        <v>104</v>
      </c>
      <c r="C30" s="25">
        <v>0</v>
      </c>
      <c r="D30" s="25">
        <v>0</v>
      </c>
      <c r="E30" s="25">
        <v>150</v>
      </c>
      <c r="F30" s="25">
        <v>150</v>
      </c>
      <c r="G30" s="25">
        <v>150</v>
      </c>
      <c r="H30" s="25">
        <v>0</v>
      </c>
      <c r="I30" s="10">
        <f t="shared" si="3"/>
        <v>0</v>
      </c>
      <c r="J30" s="26">
        <v>2070</v>
      </c>
      <c r="K30" s="26">
        <v>2055</v>
      </c>
      <c r="L30" s="25">
        <v>13.7</v>
      </c>
      <c r="M30" s="26">
        <v>1681.24</v>
      </c>
      <c r="N30" s="26">
        <v>3454.95</v>
      </c>
    </row>
    <row r="31" spans="2:14" x14ac:dyDescent="0.25">
      <c r="B31" s="8" t="s">
        <v>105</v>
      </c>
      <c r="C31" s="9">
        <v>0</v>
      </c>
      <c r="D31" s="9">
        <v>2</v>
      </c>
      <c r="E31" s="9">
        <v>20</v>
      </c>
      <c r="F31" s="9">
        <v>22</v>
      </c>
      <c r="G31" s="9">
        <v>20</v>
      </c>
      <c r="H31" s="9">
        <v>0</v>
      </c>
      <c r="I31" s="10">
        <f t="shared" si="3"/>
        <v>0</v>
      </c>
      <c r="J31" s="9">
        <v>170</v>
      </c>
      <c r="K31" s="9">
        <v>158.5</v>
      </c>
      <c r="L31" s="9">
        <v>7.9249999999999998</v>
      </c>
      <c r="M31" s="10">
        <v>8421.77</v>
      </c>
      <c r="N31" s="10">
        <v>1334.85</v>
      </c>
    </row>
    <row r="32" spans="2:14" x14ac:dyDescent="0.25">
      <c r="B32" s="24" t="s">
        <v>106</v>
      </c>
      <c r="C32" s="25">
        <v>0</v>
      </c>
      <c r="D32" s="25">
        <v>1</v>
      </c>
      <c r="E32" s="25">
        <v>17</v>
      </c>
      <c r="F32" s="25">
        <v>18</v>
      </c>
      <c r="G32" s="25">
        <v>17</v>
      </c>
      <c r="H32" s="25">
        <v>0</v>
      </c>
      <c r="I32" s="10">
        <f t="shared" si="3"/>
        <v>0</v>
      </c>
      <c r="J32" s="25">
        <v>133</v>
      </c>
      <c r="K32" s="25">
        <v>133.19999999999999</v>
      </c>
      <c r="L32" s="25">
        <v>7.835</v>
      </c>
      <c r="M32" s="26">
        <v>8006.58</v>
      </c>
      <c r="N32" s="26">
        <v>1066.48</v>
      </c>
    </row>
    <row r="33" spans="2:14" x14ac:dyDescent="0.25">
      <c r="B33" s="8" t="s">
        <v>107</v>
      </c>
      <c r="C33" s="9">
        <v>6</v>
      </c>
      <c r="D33" s="9">
        <v>581</v>
      </c>
      <c r="E33" s="10">
        <v>7076.61</v>
      </c>
      <c r="F33" s="10">
        <v>7663.61</v>
      </c>
      <c r="G33" s="10">
        <v>7076.85</v>
      </c>
      <c r="H33" s="9">
        <v>0</v>
      </c>
      <c r="I33" s="10">
        <f t="shared" si="3"/>
        <v>-0.24000000000069122</v>
      </c>
      <c r="J33" s="10">
        <v>166016.28</v>
      </c>
      <c r="K33" s="10">
        <v>133510.06</v>
      </c>
      <c r="L33" s="9">
        <v>18.866</v>
      </c>
      <c r="M33" s="10">
        <v>3026.01</v>
      </c>
      <c r="N33" s="10">
        <v>404002.84</v>
      </c>
    </row>
    <row r="34" spans="2:14" x14ac:dyDescent="0.25">
      <c r="B34" s="24" t="s">
        <v>108</v>
      </c>
      <c r="C34" s="25">
        <v>0</v>
      </c>
      <c r="D34" s="25">
        <v>0</v>
      </c>
      <c r="E34" s="25">
        <v>57.5</v>
      </c>
      <c r="F34" s="25">
        <v>57.5</v>
      </c>
      <c r="G34" s="25">
        <v>57.5</v>
      </c>
      <c r="H34" s="25">
        <v>0</v>
      </c>
      <c r="I34" s="10">
        <f t="shared" si="3"/>
        <v>0</v>
      </c>
      <c r="J34" s="26">
        <v>1540.65</v>
      </c>
      <c r="K34" s="26">
        <v>1533</v>
      </c>
      <c r="L34" s="25">
        <v>26.661000000000001</v>
      </c>
      <c r="M34" s="26">
        <v>2037.31</v>
      </c>
      <c r="N34" s="26">
        <v>3123.19</v>
      </c>
    </row>
    <row r="35" spans="2:14" x14ac:dyDescent="0.25">
      <c r="B35" s="8" t="s">
        <v>109</v>
      </c>
      <c r="C35" s="9">
        <v>0</v>
      </c>
      <c r="D35" s="9">
        <v>193</v>
      </c>
      <c r="E35" s="9">
        <v>135</v>
      </c>
      <c r="F35" s="9">
        <v>328</v>
      </c>
      <c r="G35" s="9">
        <v>135</v>
      </c>
      <c r="H35" s="9">
        <v>0</v>
      </c>
      <c r="I35" s="10">
        <f t="shared" si="3"/>
        <v>0</v>
      </c>
      <c r="J35" s="9">
        <v>716</v>
      </c>
      <c r="K35" s="9">
        <v>357.9</v>
      </c>
      <c r="L35" s="9">
        <v>2.6509999999999998</v>
      </c>
      <c r="M35" s="10">
        <v>44085.22</v>
      </c>
      <c r="N35" s="10">
        <v>15778.1</v>
      </c>
    </row>
    <row r="36" spans="2:14" x14ac:dyDescent="0.25">
      <c r="B36" s="24" t="s">
        <v>110</v>
      </c>
      <c r="C36" s="25">
        <v>0</v>
      </c>
      <c r="D36" s="25">
        <v>0</v>
      </c>
      <c r="E36" s="25">
        <v>82</v>
      </c>
      <c r="F36" s="25">
        <v>82</v>
      </c>
      <c r="G36" s="25">
        <v>82</v>
      </c>
      <c r="H36" s="25">
        <v>0</v>
      </c>
      <c r="I36" s="10">
        <f t="shared" si="3"/>
        <v>0</v>
      </c>
      <c r="J36" s="26">
        <v>6970</v>
      </c>
      <c r="K36" s="26">
        <v>6560</v>
      </c>
      <c r="L36" s="25">
        <v>80</v>
      </c>
      <c r="M36" s="26">
        <v>2300</v>
      </c>
      <c r="N36" s="26">
        <v>15088</v>
      </c>
    </row>
    <row r="37" spans="2:14" ht="33.75" x14ac:dyDescent="0.25">
      <c r="B37" s="8" t="s">
        <v>111</v>
      </c>
      <c r="C37" s="9">
        <v>0</v>
      </c>
      <c r="D37" s="9">
        <v>0</v>
      </c>
      <c r="E37" s="10">
        <v>30913</v>
      </c>
      <c r="F37" s="10">
        <v>30913</v>
      </c>
      <c r="G37" s="10">
        <v>30913.73</v>
      </c>
      <c r="H37" s="9">
        <v>0</v>
      </c>
      <c r="I37" s="10">
        <f t="shared" si="3"/>
        <v>-0.72999999999956344</v>
      </c>
      <c r="J37" s="10">
        <v>754443</v>
      </c>
      <c r="K37" s="10">
        <v>700484.8</v>
      </c>
      <c r="L37" s="9">
        <v>22.658999999999999</v>
      </c>
      <c r="M37" s="9">
        <v>617.53</v>
      </c>
      <c r="N37" s="10">
        <v>432573.74</v>
      </c>
    </row>
    <row r="38" spans="2:14" ht="22.5" x14ac:dyDescent="0.25">
      <c r="B38" s="24" t="s">
        <v>112</v>
      </c>
      <c r="C38" s="25">
        <v>25</v>
      </c>
      <c r="D38" s="25">
        <v>0</v>
      </c>
      <c r="E38" s="25">
        <v>103</v>
      </c>
      <c r="F38" s="25">
        <v>128</v>
      </c>
      <c r="G38" s="25">
        <v>103</v>
      </c>
      <c r="H38" s="25">
        <v>0</v>
      </c>
      <c r="I38" s="10">
        <f t="shared" si="3"/>
        <v>0</v>
      </c>
      <c r="J38" s="26">
        <v>8218.2999999999993</v>
      </c>
      <c r="K38" s="26">
        <v>9006.5400000000009</v>
      </c>
      <c r="L38" s="25">
        <v>87.441999999999993</v>
      </c>
      <c r="M38" s="25">
        <v>612.86</v>
      </c>
      <c r="N38" s="26">
        <v>5519.72</v>
      </c>
    </row>
    <row r="39" spans="2:14" x14ac:dyDescent="0.25">
      <c r="B39" s="8" t="s">
        <v>113</v>
      </c>
      <c r="C39" s="9">
        <v>0</v>
      </c>
      <c r="D39" s="9">
        <v>0</v>
      </c>
      <c r="E39" s="9">
        <v>105</v>
      </c>
      <c r="F39" s="9">
        <v>105</v>
      </c>
      <c r="G39" s="9">
        <v>105</v>
      </c>
      <c r="H39" s="9">
        <v>0</v>
      </c>
      <c r="I39" s="10">
        <f t="shared" si="3"/>
        <v>0</v>
      </c>
      <c r="J39" s="10">
        <v>5250</v>
      </c>
      <c r="K39" s="10">
        <v>4200</v>
      </c>
      <c r="L39" s="9">
        <v>40</v>
      </c>
      <c r="M39" s="9">
        <v>340.08</v>
      </c>
      <c r="N39" s="10">
        <v>1428.34</v>
      </c>
    </row>
    <row r="40" spans="2:14" x14ac:dyDescent="0.25">
      <c r="B40" s="24" t="s">
        <v>114</v>
      </c>
      <c r="C40" s="25">
        <v>0</v>
      </c>
      <c r="D40" s="25">
        <v>0</v>
      </c>
      <c r="E40" s="25">
        <v>30</v>
      </c>
      <c r="F40" s="25">
        <v>30</v>
      </c>
      <c r="G40" s="25">
        <v>30</v>
      </c>
      <c r="H40" s="25">
        <v>0</v>
      </c>
      <c r="I40" s="10">
        <f t="shared" si="3"/>
        <v>0</v>
      </c>
      <c r="J40" s="25">
        <v>360</v>
      </c>
      <c r="K40" s="25">
        <v>339</v>
      </c>
      <c r="L40" s="25">
        <v>11.3</v>
      </c>
      <c r="M40" s="26">
        <v>6005.31</v>
      </c>
      <c r="N40" s="26">
        <v>2035.8</v>
      </c>
    </row>
    <row r="41" spans="2:14" x14ac:dyDescent="0.25">
      <c r="B41" s="8" t="s">
        <v>115</v>
      </c>
      <c r="C41" s="9">
        <v>0</v>
      </c>
      <c r="D41" s="9">
        <v>0</v>
      </c>
      <c r="E41" s="9">
        <v>75</v>
      </c>
      <c r="F41" s="9">
        <v>75</v>
      </c>
      <c r="G41" s="9">
        <v>75</v>
      </c>
      <c r="H41" s="9">
        <v>0</v>
      </c>
      <c r="I41" s="10">
        <f t="shared" si="3"/>
        <v>0</v>
      </c>
      <c r="J41" s="9">
        <v>540</v>
      </c>
      <c r="K41" s="9">
        <v>546</v>
      </c>
      <c r="L41" s="9">
        <v>7.28</v>
      </c>
      <c r="M41" s="10">
        <v>10893.41</v>
      </c>
      <c r="N41" s="10">
        <v>5947.8</v>
      </c>
    </row>
    <row r="42" spans="2:14" x14ac:dyDescent="0.25">
      <c r="B42" s="24" t="s">
        <v>116</v>
      </c>
      <c r="C42" s="25">
        <v>0</v>
      </c>
      <c r="D42" s="25">
        <v>0</v>
      </c>
      <c r="E42" s="25">
        <v>34</v>
      </c>
      <c r="F42" s="25">
        <v>34</v>
      </c>
      <c r="G42" s="25">
        <v>34</v>
      </c>
      <c r="H42" s="25">
        <v>0</v>
      </c>
      <c r="I42" s="10">
        <f t="shared" si="3"/>
        <v>0</v>
      </c>
      <c r="J42" s="26">
        <v>2414</v>
      </c>
      <c r="K42" s="26">
        <v>2359.6</v>
      </c>
      <c r="L42" s="25">
        <v>69.400000000000006</v>
      </c>
      <c r="M42" s="25">
        <v>593.05999999999995</v>
      </c>
      <c r="N42" s="26">
        <v>1399.38</v>
      </c>
    </row>
    <row r="43" spans="2:14" x14ac:dyDescent="0.25">
      <c r="B43" s="90" t="s">
        <v>56</v>
      </c>
      <c r="C43" s="92">
        <v>31</v>
      </c>
      <c r="D43" s="91">
        <v>1211</v>
      </c>
      <c r="E43" s="91">
        <v>40392.11</v>
      </c>
      <c r="F43" s="91">
        <v>41634.11</v>
      </c>
      <c r="G43" s="91">
        <v>40393.08</v>
      </c>
      <c r="H43" s="92">
        <v>0</v>
      </c>
      <c r="I43" s="91">
        <f>SUM(I22:I42)</f>
        <v>-0.97000000000025466</v>
      </c>
      <c r="J43" s="91">
        <v>987922.09</v>
      </c>
      <c r="K43" s="91">
        <v>882845.54</v>
      </c>
      <c r="L43" s="92">
        <v>0</v>
      </c>
      <c r="M43" s="92">
        <v>0</v>
      </c>
      <c r="N43" s="91">
        <v>975329.13</v>
      </c>
    </row>
    <row r="44" spans="2:14" ht="15" customHeight="1" x14ac:dyDescent="0.25"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</row>
    <row r="45" spans="2:14" x14ac:dyDescent="0.25">
      <c r="B45" s="249" t="s">
        <v>217</v>
      </c>
      <c r="C45" s="250"/>
      <c r="D45" s="250"/>
      <c r="E45" s="250"/>
      <c r="F45" s="250"/>
      <c r="G45" s="250"/>
      <c r="H45" s="250"/>
      <c r="I45" s="250"/>
      <c r="J45" s="250"/>
      <c r="K45" s="250"/>
      <c r="L45" s="250"/>
      <c r="M45" s="250"/>
      <c r="N45" s="152"/>
    </row>
    <row r="46" spans="2:14" x14ac:dyDescent="0.25">
      <c r="B46" s="153" t="s">
        <v>1</v>
      </c>
      <c r="C46" s="132">
        <v>2015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49"/>
    </row>
    <row r="47" spans="2:14" ht="45" x14ac:dyDescent="0.25">
      <c r="B47" s="89" t="s">
        <v>3</v>
      </c>
      <c r="C47" s="89" t="s">
        <v>92</v>
      </c>
      <c r="D47" s="89" t="s">
        <v>93</v>
      </c>
      <c r="E47" s="89" t="s">
        <v>94</v>
      </c>
      <c r="F47" s="89" t="s">
        <v>95</v>
      </c>
      <c r="G47" s="89" t="s">
        <v>4</v>
      </c>
      <c r="H47" s="89" t="s">
        <v>5</v>
      </c>
      <c r="I47" s="88" t="s">
        <v>81</v>
      </c>
      <c r="J47" s="89" t="s">
        <v>237</v>
      </c>
      <c r="K47" s="89" t="s">
        <v>238</v>
      </c>
      <c r="L47" s="89" t="s">
        <v>239</v>
      </c>
      <c r="M47" s="89" t="s">
        <v>6</v>
      </c>
      <c r="N47" s="89" t="s">
        <v>7</v>
      </c>
    </row>
    <row r="48" spans="2:14" x14ac:dyDescent="0.25">
      <c r="B48" s="24" t="s">
        <v>96</v>
      </c>
      <c r="C48" s="25">
        <v>0</v>
      </c>
      <c r="D48" s="25">
        <v>0</v>
      </c>
      <c r="E48" s="25">
        <v>13</v>
      </c>
      <c r="F48" s="25">
        <v>13</v>
      </c>
      <c r="G48" s="25">
        <v>13</v>
      </c>
      <c r="H48" s="25">
        <v>0</v>
      </c>
      <c r="I48" s="20">
        <f t="shared" ref="I48:I68" si="4">E48-G48-H48</f>
        <v>0</v>
      </c>
      <c r="J48" s="25">
        <v>39</v>
      </c>
      <c r="K48" s="25">
        <v>32.5</v>
      </c>
      <c r="L48" s="25">
        <v>2.5</v>
      </c>
      <c r="M48" s="26">
        <v>3590.09</v>
      </c>
      <c r="N48" s="25">
        <v>116.68</v>
      </c>
    </row>
    <row r="49" spans="2:14" ht="22.5" x14ac:dyDescent="0.25">
      <c r="B49" s="8" t="s">
        <v>117</v>
      </c>
      <c r="C49" s="9">
        <v>16</v>
      </c>
      <c r="D49" s="9">
        <v>25</v>
      </c>
      <c r="E49" s="10">
        <v>9590.5</v>
      </c>
      <c r="F49" s="10">
        <v>9631.5</v>
      </c>
      <c r="G49" s="10">
        <v>9590.75</v>
      </c>
      <c r="H49" s="9">
        <v>0</v>
      </c>
      <c r="I49" s="20">
        <f t="shared" si="4"/>
        <v>-0.25</v>
      </c>
      <c r="J49" s="10">
        <v>238448.2</v>
      </c>
      <c r="K49" s="10">
        <v>230086.04</v>
      </c>
      <c r="L49" s="9">
        <v>23.99</v>
      </c>
      <c r="M49" s="9">
        <v>449.23</v>
      </c>
      <c r="N49" s="10">
        <v>103361.11</v>
      </c>
    </row>
    <row r="50" spans="2:14" x14ac:dyDescent="0.25">
      <c r="B50" s="24" t="s">
        <v>97</v>
      </c>
      <c r="C50" s="25">
        <v>0</v>
      </c>
      <c r="D50" s="25">
        <v>0</v>
      </c>
      <c r="E50" s="25">
        <v>44</v>
      </c>
      <c r="F50" s="25">
        <v>44</v>
      </c>
      <c r="G50" s="25">
        <v>44</v>
      </c>
      <c r="H50" s="25">
        <v>0</v>
      </c>
      <c r="I50" s="20">
        <f t="shared" si="4"/>
        <v>0</v>
      </c>
      <c r="J50" s="25">
        <v>44.9</v>
      </c>
      <c r="K50" s="25">
        <v>44.5</v>
      </c>
      <c r="L50" s="25">
        <v>1.0109999999999999</v>
      </c>
      <c r="M50" s="26">
        <v>3000.25</v>
      </c>
      <c r="N50" s="25">
        <v>133.51</v>
      </c>
    </row>
    <row r="51" spans="2:14" x14ac:dyDescent="0.25">
      <c r="B51" s="8" t="s">
        <v>102</v>
      </c>
      <c r="C51" s="9">
        <v>0</v>
      </c>
      <c r="D51" s="9">
        <v>0</v>
      </c>
      <c r="E51" s="9">
        <v>315</v>
      </c>
      <c r="F51" s="9">
        <v>315</v>
      </c>
      <c r="G51" s="9">
        <v>315</v>
      </c>
      <c r="H51" s="9">
        <v>0</v>
      </c>
      <c r="I51" s="20">
        <f t="shared" si="4"/>
        <v>0</v>
      </c>
      <c r="J51" s="10">
        <v>4567.5</v>
      </c>
      <c r="K51" s="10">
        <v>1565.1</v>
      </c>
      <c r="L51" s="9">
        <v>4.9690000000000003</v>
      </c>
      <c r="M51" s="10">
        <v>2435.2199999999998</v>
      </c>
      <c r="N51" s="10">
        <v>3811.37</v>
      </c>
    </row>
    <row r="52" spans="2:14" x14ac:dyDescent="0.25">
      <c r="B52" s="24" t="s">
        <v>103</v>
      </c>
      <c r="C52" s="25">
        <v>0</v>
      </c>
      <c r="D52" s="25">
        <v>4</v>
      </c>
      <c r="E52" s="25">
        <v>486</v>
      </c>
      <c r="F52" s="25">
        <v>490</v>
      </c>
      <c r="G52" s="25">
        <v>486</v>
      </c>
      <c r="H52" s="25">
        <v>0</v>
      </c>
      <c r="I52" s="20">
        <f t="shared" si="4"/>
        <v>0</v>
      </c>
      <c r="J52" s="26">
        <v>1810.18</v>
      </c>
      <c r="K52" s="26">
        <v>1222.6500000000001</v>
      </c>
      <c r="L52" s="25">
        <v>2.516</v>
      </c>
      <c r="M52" s="26">
        <v>23906.04</v>
      </c>
      <c r="N52" s="26">
        <v>29228.720000000001</v>
      </c>
    </row>
    <row r="53" spans="2:14" ht="22.5" x14ac:dyDescent="0.25">
      <c r="B53" s="8" t="s">
        <v>118</v>
      </c>
      <c r="C53" s="9">
        <v>0</v>
      </c>
      <c r="D53" s="9">
        <v>0</v>
      </c>
      <c r="E53" s="9">
        <v>12.5</v>
      </c>
      <c r="F53" s="9">
        <v>12.5</v>
      </c>
      <c r="G53" s="9">
        <v>12.5</v>
      </c>
      <c r="H53" s="9">
        <v>0</v>
      </c>
      <c r="I53" s="20">
        <f t="shared" si="4"/>
        <v>0</v>
      </c>
      <c r="J53" s="9">
        <v>125</v>
      </c>
      <c r="K53" s="9">
        <v>187.5</v>
      </c>
      <c r="L53" s="9">
        <v>15</v>
      </c>
      <c r="M53" s="9">
        <v>503.46</v>
      </c>
      <c r="N53" s="9">
        <v>94.4</v>
      </c>
    </row>
    <row r="54" spans="2:14" ht="33.75" x14ac:dyDescent="0.25">
      <c r="B54" s="24" t="s">
        <v>119</v>
      </c>
      <c r="C54" s="25">
        <v>0</v>
      </c>
      <c r="D54" s="25">
        <v>5</v>
      </c>
      <c r="E54" s="25">
        <v>22</v>
      </c>
      <c r="F54" s="25">
        <v>27</v>
      </c>
      <c r="G54" s="25">
        <v>22</v>
      </c>
      <c r="H54" s="25">
        <v>0</v>
      </c>
      <c r="I54" s="20">
        <f t="shared" si="4"/>
        <v>0</v>
      </c>
      <c r="J54" s="25">
        <v>146</v>
      </c>
      <c r="K54" s="25">
        <v>397</v>
      </c>
      <c r="L54" s="25">
        <v>18.045000000000002</v>
      </c>
      <c r="M54" s="26">
        <v>1110.51</v>
      </c>
      <c r="N54" s="25">
        <v>440.87</v>
      </c>
    </row>
    <row r="55" spans="2:14" x14ac:dyDescent="0.25">
      <c r="B55" s="8" t="s">
        <v>104</v>
      </c>
      <c r="C55" s="9">
        <v>1</v>
      </c>
      <c r="D55" s="9">
        <v>3</v>
      </c>
      <c r="E55" s="10">
        <v>2214</v>
      </c>
      <c r="F55" s="10">
        <v>2218</v>
      </c>
      <c r="G55" s="10">
        <v>2214</v>
      </c>
      <c r="H55" s="9">
        <v>0</v>
      </c>
      <c r="I55" s="20">
        <f t="shared" si="4"/>
        <v>0</v>
      </c>
      <c r="J55" s="10">
        <v>20327.5</v>
      </c>
      <c r="K55" s="10">
        <v>20157.400000000001</v>
      </c>
      <c r="L55" s="9">
        <v>9.1050000000000004</v>
      </c>
      <c r="M55" s="10">
        <v>1180.3800000000001</v>
      </c>
      <c r="N55" s="10">
        <v>23793.32</v>
      </c>
    </row>
    <row r="56" spans="2:14" x14ac:dyDescent="0.25">
      <c r="B56" s="24" t="s">
        <v>120</v>
      </c>
      <c r="C56" s="25">
        <v>0</v>
      </c>
      <c r="D56" s="25">
        <v>0</v>
      </c>
      <c r="E56" s="25">
        <v>125</v>
      </c>
      <c r="F56" s="25">
        <v>125</v>
      </c>
      <c r="G56" s="25">
        <v>125</v>
      </c>
      <c r="H56" s="25">
        <v>0</v>
      </c>
      <c r="I56" s="20">
        <f t="shared" si="4"/>
        <v>0</v>
      </c>
      <c r="J56" s="26">
        <v>1131.25</v>
      </c>
      <c r="K56" s="26">
        <v>1062.5</v>
      </c>
      <c r="L56" s="25">
        <v>8.5</v>
      </c>
      <c r="M56" s="26">
        <v>1213.8699999999999</v>
      </c>
      <c r="N56" s="26">
        <v>1289.74</v>
      </c>
    </row>
    <row r="57" spans="2:14" x14ac:dyDescent="0.25">
      <c r="B57" s="8" t="s">
        <v>107</v>
      </c>
      <c r="C57" s="9">
        <v>7.5</v>
      </c>
      <c r="D57" s="9">
        <v>39</v>
      </c>
      <c r="E57" s="10">
        <v>25474.39</v>
      </c>
      <c r="F57" s="10">
        <v>25520.89</v>
      </c>
      <c r="G57" s="10">
        <v>25474.59</v>
      </c>
      <c r="H57" s="9">
        <v>0</v>
      </c>
      <c r="I57" s="20">
        <f t="shared" si="4"/>
        <v>-0.2000000000007276</v>
      </c>
      <c r="J57" s="10">
        <v>221374.13</v>
      </c>
      <c r="K57" s="10">
        <v>204207.14</v>
      </c>
      <c r="L57" s="9">
        <v>8.016</v>
      </c>
      <c r="M57" s="9">
        <v>981.41</v>
      </c>
      <c r="N57" s="10">
        <v>200411.49</v>
      </c>
    </row>
    <row r="58" spans="2:14" x14ac:dyDescent="0.25">
      <c r="B58" s="24" t="s">
        <v>108</v>
      </c>
      <c r="C58" s="25">
        <v>0.5</v>
      </c>
      <c r="D58" s="25">
        <v>0</v>
      </c>
      <c r="E58" s="25">
        <v>237.75</v>
      </c>
      <c r="F58" s="25">
        <v>238.25</v>
      </c>
      <c r="G58" s="25">
        <v>237.75</v>
      </c>
      <c r="H58" s="25">
        <v>0</v>
      </c>
      <c r="I58" s="20">
        <f t="shared" si="4"/>
        <v>0</v>
      </c>
      <c r="J58" s="26">
        <v>1185.54</v>
      </c>
      <c r="K58" s="25">
        <v>902.18</v>
      </c>
      <c r="L58" s="25">
        <v>3.7949999999999999</v>
      </c>
      <c r="M58" s="26">
        <v>1937.6</v>
      </c>
      <c r="N58" s="26">
        <v>1748.06</v>
      </c>
    </row>
    <row r="59" spans="2:14" ht="15.75" customHeight="1" x14ac:dyDescent="0.25">
      <c r="B59" s="8" t="s">
        <v>109</v>
      </c>
      <c r="C59" s="9">
        <v>0</v>
      </c>
      <c r="D59" s="9">
        <v>0</v>
      </c>
      <c r="E59" s="9">
        <v>11</v>
      </c>
      <c r="F59" s="9">
        <v>11</v>
      </c>
      <c r="G59" s="9">
        <v>11</v>
      </c>
      <c r="H59" s="9">
        <v>0</v>
      </c>
      <c r="I59" s="20">
        <f t="shared" si="4"/>
        <v>0</v>
      </c>
      <c r="J59" s="9">
        <v>11</v>
      </c>
      <c r="K59" s="9">
        <v>9.51</v>
      </c>
      <c r="L59" s="9">
        <v>0.86499999999999999</v>
      </c>
      <c r="M59" s="10">
        <v>40297.58</v>
      </c>
      <c r="N59" s="9">
        <v>383.23</v>
      </c>
    </row>
    <row r="60" spans="2:14" ht="45" x14ac:dyDescent="0.25">
      <c r="B60" s="24" t="s">
        <v>121</v>
      </c>
      <c r="C60" s="25">
        <v>0</v>
      </c>
      <c r="D60" s="25">
        <v>0</v>
      </c>
      <c r="E60" s="25">
        <v>740</v>
      </c>
      <c r="F60" s="25">
        <v>740</v>
      </c>
      <c r="G60" s="25">
        <v>740</v>
      </c>
      <c r="H60" s="25">
        <v>0</v>
      </c>
      <c r="I60" s="20">
        <f t="shared" si="4"/>
        <v>0</v>
      </c>
      <c r="J60" s="26">
        <v>585900</v>
      </c>
      <c r="K60" s="26">
        <v>471290</v>
      </c>
      <c r="L60" s="25">
        <v>636.87800000000004</v>
      </c>
      <c r="M60" s="25">
        <v>11.5</v>
      </c>
      <c r="N60" s="26">
        <v>5420.1</v>
      </c>
    </row>
    <row r="61" spans="2:14" x14ac:dyDescent="0.25">
      <c r="B61" s="8" t="s">
        <v>110</v>
      </c>
      <c r="C61" s="9">
        <v>0</v>
      </c>
      <c r="D61" s="9">
        <v>20</v>
      </c>
      <c r="E61" s="9">
        <v>50</v>
      </c>
      <c r="F61" s="9">
        <v>70</v>
      </c>
      <c r="G61" s="9">
        <v>50</v>
      </c>
      <c r="H61" s="9">
        <v>0</v>
      </c>
      <c r="I61" s="20">
        <f t="shared" si="4"/>
        <v>0</v>
      </c>
      <c r="J61" s="9">
        <v>600</v>
      </c>
      <c r="K61" s="9">
        <v>270</v>
      </c>
      <c r="L61" s="9">
        <v>5.4</v>
      </c>
      <c r="M61" s="10">
        <v>3100</v>
      </c>
      <c r="N61" s="9">
        <v>837</v>
      </c>
    </row>
    <row r="62" spans="2:14" ht="33.75" x14ac:dyDescent="0.25">
      <c r="B62" s="24" t="s">
        <v>111</v>
      </c>
      <c r="C62" s="25">
        <v>0</v>
      </c>
      <c r="D62" s="25">
        <v>0</v>
      </c>
      <c r="E62" s="26">
        <v>109719</v>
      </c>
      <c r="F62" s="26">
        <v>109719</v>
      </c>
      <c r="G62" s="26">
        <v>109720.35</v>
      </c>
      <c r="H62" s="25">
        <v>0</v>
      </c>
      <c r="I62" s="20">
        <f t="shared" si="4"/>
        <v>-1.3500000000058208</v>
      </c>
      <c r="J62" s="26">
        <v>1783111.5</v>
      </c>
      <c r="K62" s="26">
        <v>1653065.14</v>
      </c>
      <c r="L62" s="25">
        <v>15.066000000000001</v>
      </c>
      <c r="M62" s="25">
        <v>590.54999999999995</v>
      </c>
      <c r="N62" s="26">
        <v>976225.78</v>
      </c>
    </row>
    <row r="63" spans="2:14" ht="33.75" x14ac:dyDescent="0.25">
      <c r="B63" s="8" t="s">
        <v>122</v>
      </c>
      <c r="C63" s="9">
        <v>122</v>
      </c>
      <c r="D63" s="9">
        <v>6</v>
      </c>
      <c r="E63" s="10">
        <v>1099.5</v>
      </c>
      <c r="F63" s="10">
        <v>1227.5</v>
      </c>
      <c r="G63" s="10">
        <v>1099.5</v>
      </c>
      <c r="H63" s="9">
        <v>0</v>
      </c>
      <c r="I63" s="20">
        <f t="shared" si="4"/>
        <v>0</v>
      </c>
      <c r="J63" s="10">
        <v>61663.5</v>
      </c>
      <c r="K63" s="10">
        <v>51547.35</v>
      </c>
      <c r="L63" s="9">
        <v>46.883000000000003</v>
      </c>
      <c r="M63" s="9">
        <v>450.14</v>
      </c>
      <c r="N63" s="10">
        <v>23203.57</v>
      </c>
    </row>
    <row r="64" spans="2:14" x14ac:dyDescent="0.25">
      <c r="B64" s="24" t="s">
        <v>113</v>
      </c>
      <c r="C64" s="25">
        <v>0</v>
      </c>
      <c r="D64" s="25">
        <v>0</v>
      </c>
      <c r="E64" s="25">
        <v>12</v>
      </c>
      <c r="F64" s="25">
        <v>12</v>
      </c>
      <c r="G64" s="25">
        <v>0</v>
      </c>
      <c r="H64" s="25">
        <v>12</v>
      </c>
      <c r="I64" s="20">
        <f t="shared" si="4"/>
        <v>0</v>
      </c>
      <c r="J64" s="25">
        <v>312</v>
      </c>
      <c r="K64" s="25">
        <v>0</v>
      </c>
      <c r="L64" s="25">
        <v>0</v>
      </c>
      <c r="M64" s="25">
        <v>0</v>
      </c>
      <c r="N64" s="25">
        <v>0</v>
      </c>
    </row>
    <row r="65" spans="2:14" ht="22.5" x14ac:dyDescent="0.25">
      <c r="B65" s="8" t="s">
        <v>123</v>
      </c>
      <c r="C65" s="9">
        <v>0</v>
      </c>
      <c r="D65" s="9">
        <v>0</v>
      </c>
      <c r="E65" s="9">
        <v>8</v>
      </c>
      <c r="F65" s="9">
        <v>8</v>
      </c>
      <c r="G65" s="9">
        <v>8</v>
      </c>
      <c r="H65" s="9">
        <v>0</v>
      </c>
      <c r="I65" s="20">
        <f t="shared" si="4"/>
        <v>0</v>
      </c>
      <c r="J65" s="9">
        <v>64</v>
      </c>
      <c r="K65" s="9">
        <v>62.4</v>
      </c>
      <c r="L65" s="9">
        <v>7.8</v>
      </c>
      <c r="M65" s="10">
        <v>1021.7</v>
      </c>
      <c r="N65" s="9">
        <v>63.75</v>
      </c>
    </row>
    <row r="66" spans="2:14" x14ac:dyDescent="0.25">
      <c r="B66" s="24" t="s">
        <v>114</v>
      </c>
      <c r="C66" s="25">
        <v>91</v>
      </c>
      <c r="D66" s="26">
        <v>1082</v>
      </c>
      <c r="E66" s="26">
        <v>1836</v>
      </c>
      <c r="F66" s="26">
        <v>3009</v>
      </c>
      <c r="G66" s="26">
        <v>1836</v>
      </c>
      <c r="H66" s="25">
        <v>0</v>
      </c>
      <c r="I66" s="20">
        <f t="shared" si="4"/>
        <v>0</v>
      </c>
      <c r="J66" s="26">
        <v>14914.65</v>
      </c>
      <c r="K66" s="26">
        <v>14288.51</v>
      </c>
      <c r="L66" s="25">
        <v>7.782</v>
      </c>
      <c r="M66" s="26">
        <v>3399.2</v>
      </c>
      <c r="N66" s="26">
        <v>48569.57</v>
      </c>
    </row>
    <row r="67" spans="2:14" x14ac:dyDescent="0.25">
      <c r="B67" s="8" t="s">
        <v>124</v>
      </c>
      <c r="C67" s="9">
        <v>0</v>
      </c>
      <c r="D67" s="9">
        <v>0</v>
      </c>
      <c r="E67" s="9">
        <v>25</v>
      </c>
      <c r="F67" s="9">
        <v>25</v>
      </c>
      <c r="G67" s="9">
        <v>25</v>
      </c>
      <c r="H67" s="9">
        <v>0</v>
      </c>
      <c r="I67" s="20">
        <f t="shared" si="4"/>
        <v>0</v>
      </c>
      <c r="J67" s="9">
        <v>7.75</v>
      </c>
      <c r="K67" s="9">
        <v>7.5</v>
      </c>
      <c r="L67" s="9">
        <v>0.3</v>
      </c>
      <c r="M67" s="10">
        <v>70000</v>
      </c>
      <c r="N67" s="9">
        <v>525</v>
      </c>
    </row>
    <row r="68" spans="2:14" x14ac:dyDescent="0.25">
      <c r="B68" s="24" t="s">
        <v>116</v>
      </c>
      <c r="C68" s="25">
        <v>0</v>
      </c>
      <c r="D68" s="25">
        <v>0</v>
      </c>
      <c r="E68" s="26">
        <v>1254.5</v>
      </c>
      <c r="F68" s="26">
        <v>1254.5</v>
      </c>
      <c r="G68" s="26">
        <v>1254.5</v>
      </c>
      <c r="H68" s="25">
        <v>0</v>
      </c>
      <c r="I68" s="20">
        <f t="shared" si="4"/>
        <v>0</v>
      </c>
      <c r="J68" s="26">
        <v>27586</v>
      </c>
      <c r="K68" s="26">
        <v>25251.9</v>
      </c>
      <c r="L68" s="25">
        <v>20.129000000000001</v>
      </c>
      <c r="M68" s="25">
        <v>470.44</v>
      </c>
      <c r="N68" s="26">
        <v>11879.59</v>
      </c>
    </row>
    <row r="69" spans="2:14" x14ac:dyDescent="0.25">
      <c r="B69" s="90" t="s">
        <v>56</v>
      </c>
      <c r="C69" s="92">
        <v>238</v>
      </c>
      <c r="D69" s="91">
        <v>1184</v>
      </c>
      <c r="E69" s="91">
        <v>153289.14000000001</v>
      </c>
      <c r="F69" s="91">
        <v>154711.14000000001</v>
      </c>
      <c r="G69" s="91">
        <v>153278.94</v>
      </c>
      <c r="H69" s="92">
        <v>12</v>
      </c>
      <c r="I69" s="91">
        <f>SUM(I48:I68)</f>
        <v>-1.8000000000065484</v>
      </c>
      <c r="J69" s="91">
        <f>SUM(J48:J68)</f>
        <v>2963369.6</v>
      </c>
      <c r="K69" s="91">
        <f>SUM(K48:K68)</f>
        <v>2675656.8199999998</v>
      </c>
      <c r="L69" s="92">
        <v>0</v>
      </c>
      <c r="M69" s="92">
        <v>0</v>
      </c>
      <c r="N69" s="91">
        <v>1431536.86</v>
      </c>
    </row>
  </sheetData>
  <mergeCells count="9">
    <mergeCell ref="B20:M20"/>
    <mergeCell ref="B45:M45"/>
    <mergeCell ref="B3:N3"/>
    <mergeCell ref="B4:N4"/>
    <mergeCell ref="B1:M1"/>
    <mergeCell ref="B2:N2"/>
    <mergeCell ref="B6:C6"/>
    <mergeCell ref="B11:N11"/>
    <mergeCell ref="B19:J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3:M70"/>
  <sheetViews>
    <sheetView topLeftCell="A64" workbookViewId="0">
      <selection activeCell="O7" sqref="O7"/>
    </sheetView>
  </sheetViews>
  <sheetFormatPr baseColWidth="10" defaultColWidth="11.42578125" defaultRowHeight="15" x14ac:dyDescent="0.25"/>
  <cols>
    <col min="1" max="1" width="4.85546875" style="1" customWidth="1"/>
    <col min="2" max="2" width="23.5703125" style="1" bestFit="1" customWidth="1"/>
    <col min="3" max="16384" width="11.42578125" style="1"/>
  </cols>
  <sheetData>
    <row r="3" spans="2:13" ht="15.75" x14ac:dyDescent="0.25">
      <c r="B3" s="237" t="s">
        <v>64</v>
      </c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</row>
    <row r="4" spans="2:13" ht="15.75" thickBot="1" x14ac:dyDescent="0.3">
      <c r="B4" s="251" t="s">
        <v>65</v>
      </c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</row>
    <row r="5" spans="2:13" x14ac:dyDescent="0.25">
      <c r="B5" s="252" t="s">
        <v>87</v>
      </c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4"/>
    </row>
    <row r="6" spans="2:13" x14ac:dyDescent="0.25">
      <c r="B6" s="256" t="s">
        <v>67</v>
      </c>
      <c r="C6" s="257"/>
      <c r="D6" s="28" t="s">
        <v>1</v>
      </c>
      <c r="E6" s="36"/>
      <c r="F6" s="30"/>
      <c r="G6" s="31"/>
      <c r="H6" s="31"/>
      <c r="I6" s="31"/>
      <c r="J6" s="31"/>
      <c r="K6" s="31"/>
      <c r="L6" s="28" t="s">
        <v>2</v>
      </c>
      <c r="M6" s="144" t="s">
        <v>213</v>
      </c>
    </row>
    <row r="7" spans="2:13" ht="45" x14ac:dyDescent="0.25">
      <c r="B7" s="145" t="s">
        <v>88</v>
      </c>
      <c r="C7" s="88" t="s">
        <v>240</v>
      </c>
      <c r="D7" s="88" t="s">
        <v>236</v>
      </c>
      <c r="E7" s="88" t="s">
        <v>218</v>
      </c>
      <c r="F7" s="88" t="s">
        <v>5</v>
      </c>
      <c r="G7" s="88" t="s">
        <v>89</v>
      </c>
      <c r="H7" s="88" t="s">
        <v>237</v>
      </c>
      <c r="I7" s="88" t="s">
        <v>238</v>
      </c>
      <c r="J7" s="88" t="s">
        <v>241</v>
      </c>
      <c r="K7" s="88" t="s">
        <v>242</v>
      </c>
      <c r="L7" s="88" t="s">
        <v>6</v>
      </c>
      <c r="M7" s="129" t="s">
        <v>7</v>
      </c>
    </row>
    <row r="8" spans="2:13" ht="15.75" thickBot="1" x14ac:dyDescent="0.3">
      <c r="B8" s="146" t="s">
        <v>79</v>
      </c>
      <c r="C8" s="137">
        <f>C51+C69</f>
        <v>72867</v>
      </c>
      <c r="D8" s="136">
        <f t="shared" ref="D8:M8" si="0">D51+D69</f>
        <v>60874.7</v>
      </c>
      <c r="E8" s="136">
        <f t="shared" si="0"/>
        <v>57410.7</v>
      </c>
      <c r="F8" s="137">
        <f t="shared" si="0"/>
        <v>1068</v>
      </c>
      <c r="G8" s="137">
        <f t="shared" si="0"/>
        <v>2396</v>
      </c>
      <c r="H8" s="136">
        <f t="shared" si="0"/>
        <v>386753.98</v>
      </c>
      <c r="I8" s="136">
        <f t="shared" si="0"/>
        <v>244928.25</v>
      </c>
      <c r="J8" s="137">
        <f t="shared" si="0"/>
        <v>0</v>
      </c>
      <c r="K8" s="137">
        <f t="shared" si="0"/>
        <v>0</v>
      </c>
      <c r="L8" s="137">
        <f t="shared" si="0"/>
        <v>0</v>
      </c>
      <c r="M8" s="138">
        <f t="shared" si="0"/>
        <v>751076.98</v>
      </c>
    </row>
    <row r="9" spans="2:13" x14ac:dyDescent="0.25"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</row>
    <row r="10" spans="2:13" x14ac:dyDescent="0.25">
      <c r="L10" s="28"/>
      <c r="M10" s="29"/>
    </row>
    <row r="11" spans="2:13" x14ac:dyDescent="0.25">
      <c r="B11" s="262" t="s">
        <v>90</v>
      </c>
      <c r="C11" s="263"/>
      <c r="D11" s="263"/>
      <c r="E11" s="263"/>
      <c r="F11" s="263"/>
      <c r="G11" s="263"/>
      <c r="H11" s="263"/>
      <c r="I11" s="263"/>
      <c r="J11" s="263"/>
      <c r="K11" s="263"/>
      <c r="L11" s="263"/>
      <c r="M11" s="264"/>
    </row>
    <row r="12" spans="2:13" x14ac:dyDescent="0.25">
      <c r="B12" s="147"/>
      <c r="C12" s="28"/>
      <c r="D12" s="32"/>
      <c r="E12" s="36"/>
      <c r="F12" s="16"/>
      <c r="G12" s="16"/>
      <c r="H12" s="36"/>
      <c r="I12" s="36"/>
      <c r="J12" s="36"/>
      <c r="K12" s="36"/>
      <c r="L12" s="28" t="s">
        <v>2</v>
      </c>
      <c r="M12" s="148" t="s">
        <v>213</v>
      </c>
    </row>
    <row r="13" spans="2:13" ht="45" x14ac:dyDescent="0.25">
      <c r="B13" s="89" t="s">
        <v>3</v>
      </c>
      <c r="C13" s="88" t="s">
        <v>240</v>
      </c>
      <c r="D13" s="88" t="s">
        <v>236</v>
      </c>
      <c r="E13" s="88" t="s">
        <v>218</v>
      </c>
      <c r="F13" s="89" t="s">
        <v>5</v>
      </c>
      <c r="G13" s="88" t="s">
        <v>89</v>
      </c>
      <c r="H13" s="88" t="s">
        <v>237</v>
      </c>
      <c r="I13" s="88" t="s">
        <v>238</v>
      </c>
      <c r="J13" s="88" t="s">
        <v>241</v>
      </c>
      <c r="K13" s="88" t="s">
        <v>242</v>
      </c>
      <c r="L13" s="89" t="s">
        <v>6</v>
      </c>
      <c r="M13" s="89" t="s">
        <v>7</v>
      </c>
    </row>
    <row r="14" spans="2:13" x14ac:dyDescent="0.25">
      <c r="B14" s="24" t="s">
        <v>8</v>
      </c>
      <c r="C14" s="25">
        <v>16</v>
      </c>
      <c r="D14" s="25">
        <v>22</v>
      </c>
      <c r="E14" s="25">
        <v>22</v>
      </c>
      <c r="F14" s="25">
        <v>0</v>
      </c>
      <c r="G14" s="25">
        <f>D14-E14-F14</f>
        <v>0</v>
      </c>
      <c r="H14" s="25">
        <v>98.45</v>
      </c>
      <c r="I14" s="25">
        <v>148.6</v>
      </c>
      <c r="J14" s="25">
        <v>6.1529999999999996</v>
      </c>
      <c r="K14" s="25">
        <v>6.7549999999999999</v>
      </c>
      <c r="L14" s="26">
        <v>5761.37</v>
      </c>
      <c r="M14" s="25">
        <v>856.14</v>
      </c>
    </row>
    <row r="15" spans="2:13" s="11" customFormat="1" x14ac:dyDescent="0.25">
      <c r="B15" s="8" t="s">
        <v>9</v>
      </c>
      <c r="C15" s="9">
        <v>53</v>
      </c>
      <c r="D15" s="9">
        <v>52</v>
      </c>
      <c r="E15" s="9">
        <v>52</v>
      </c>
      <c r="F15" s="9">
        <v>0</v>
      </c>
      <c r="G15" s="9">
        <f t="shared" ref="G15:G50" si="1">D15-E15-F15</f>
        <v>0</v>
      </c>
      <c r="H15" s="9">
        <v>435</v>
      </c>
      <c r="I15" s="9">
        <v>377.3</v>
      </c>
      <c r="J15" s="9">
        <v>8.2080000000000002</v>
      </c>
      <c r="K15" s="9">
        <v>7.2560000000000002</v>
      </c>
      <c r="L15" s="10">
        <v>12390.61</v>
      </c>
      <c r="M15" s="10">
        <v>4674.9799999999996</v>
      </c>
    </row>
    <row r="16" spans="2:13" x14ac:dyDescent="0.25">
      <c r="B16" s="24" t="s">
        <v>11</v>
      </c>
      <c r="C16" s="25">
        <v>8</v>
      </c>
      <c r="D16" s="25">
        <v>9</v>
      </c>
      <c r="E16" s="25">
        <v>9</v>
      </c>
      <c r="F16" s="25">
        <v>0</v>
      </c>
      <c r="G16" s="25">
        <f t="shared" si="1"/>
        <v>0</v>
      </c>
      <c r="H16" s="25">
        <v>240</v>
      </c>
      <c r="I16" s="25">
        <v>263</v>
      </c>
      <c r="J16" s="25">
        <v>30</v>
      </c>
      <c r="K16" s="25">
        <v>29.222000000000001</v>
      </c>
      <c r="L16" s="26">
        <v>5326.81</v>
      </c>
      <c r="M16" s="26">
        <v>1400.95</v>
      </c>
    </row>
    <row r="17" spans="2:13" s="11" customFormat="1" x14ac:dyDescent="0.25">
      <c r="B17" s="8" t="s">
        <v>12</v>
      </c>
      <c r="C17" s="10">
        <v>2050</v>
      </c>
      <c r="D17" s="10">
        <v>1547.7</v>
      </c>
      <c r="E17" s="10">
        <v>1547.7</v>
      </c>
      <c r="F17" s="9">
        <v>0</v>
      </c>
      <c r="G17" s="9">
        <f t="shared" si="1"/>
        <v>0</v>
      </c>
      <c r="H17" s="10">
        <v>46077.5</v>
      </c>
      <c r="I17" s="10">
        <v>32601.34</v>
      </c>
      <c r="J17" s="9">
        <v>22.477</v>
      </c>
      <c r="K17" s="9">
        <v>21.064</v>
      </c>
      <c r="L17" s="9">
        <v>540.27</v>
      </c>
      <c r="M17" s="10">
        <v>17613.599999999999</v>
      </c>
    </row>
    <row r="18" spans="2:13" x14ac:dyDescent="0.25">
      <c r="B18" s="24" t="s">
        <v>13</v>
      </c>
      <c r="C18" s="25">
        <v>3</v>
      </c>
      <c r="D18" s="25">
        <v>9</v>
      </c>
      <c r="E18" s="25">
        <v>9</v>
      </c>
      <c r="F18" s="25">
        <v>0</v>
      </c>
      <c r="G18" s="25">
        <f t="shared" si="1"/>
        <v>0</v>
      </c>
      <c r="H18" s="25">
        <v>27</v>
      </c>
      <c r="I18" s="25">
        <v>82.3</v>
      </c>
      <c r="J18" s="25">
        <v>9</v>
      </c>
      <c r="K18" s="25">
        <v>9.1440000000000001</v>
      </c>
      <c r="L18" s="26">
        <v>6282.75</v>
      </c>
      <c r="M18" s="25">
        <v>517.07000000000005</v>
      </c>
    </row>
    <row r="19" spans="2:13" s="11" customFormat="1" x14ac:dyDescent="0.25">
      <c r="B19" s="8" t="s">
        <v>14</v>
      </c>
      <c r="C19" s="9">
        <v>24</v>
      </c>
      <c r="D19" s="9">
        <v>43</v>
      </c>
      <c r="E19" s="9">
        <v>43</v>
      </c>
      <c r="F19" s="9">
        <v>0</v>
      </c>
      <c r="G19" s="9">
        <f t="shared" si="1"/>
        <v>0</v>
      </c>
      <c r="H19" s="9">
        <v>648</v>
      </c>
      <c r="I19" s="10">
        <v>1475.2</v>
      </c>
      <c r="J19" s="9">
        <v>27</v>
      </c>
      <c r="K19" s="9">
        <v>34.307000000000002</v>
      </c>
      <c r="L19" s="10">
        <v>4221.54</v>
      </c>
      <c r="M19" s="10">
        <v>6227.62</v>
      </c>
    </row>
    <row r="20" spans="2:13" x14ac:dyDescent="0.25">
      <c r="B20" s="24" t="s">
        <v>15</v>
      </c>
      <c r="C20" s="25">
        <v>81</v>
      </c>
      <c r="D20" s="25">
        <v>55</v>
      </c>
      <c r="E20" s="25">
        <v>49</v>
      </c>
      <c r="F20" s="25">
        <v>0</v>
      </c>
      <c r="G20" s="25">
        <f t="shared" si="1"/>
        <v>6</v>
      </c>
      <c r="H20" s="25">
        <v>324</v>
      </c>
      <c r="I20" s="25">
        <v>119.8</v>
      </c>
      <c r="J20" s="25">
        <v>4</v>
      </c>
      <c r="K20" s="25">
        <v>2.4449999999999998</v>
      </c>
      <c r="L20" s="26">
        <v>11027.55</v>
      </c>
      <c r="M20" s="26">
        <v>1321.1</v>
      </c>
    </row>
    <row r="21" spans="2:13" s="11" customFormat="1" x14ac:dyDescent="0.25">
      <c r="B21" s="8" t="s">
        <v>16</v>
      </c>
      <c r="C21" s="9">
        <v>46</v>
      </c>
      <c r="D21" s="9">
        <v>57</v>
      </c>
      <c r="E21" s="9">
        <v>57</v>
      </c>
      <c r="F21" s="9">
        <v>0</v>
      </c>
      <c r="G21" s="9">
        <f t="shared" si="1"/>
        <v>0</v>
      </c>
      <c r="H21" s="10">
        <v>1273</v>
      </c>
      <c r="I21" s="10">
        <v>1395.6</v>
      </c>
      <c r="J21" s="9">
        <v>27.673999999999999</v>
      </c>
      <c r="K21" s="9">
        <v>24.484000000000002</v>
      </c>
      <c r="L21" s="10">
        <v>4082.83</v>
      </c>
      <c r="M21" s="10">
        <v>5698</v>
      </c>
    </row>
    <row r="22" spans="2:13" x14ac:dyDescent="0.25">
      <c r="B22" s="24" t="s">
        <v>59</v>
      </c>
      <c r="C22" s="25">
        <v>15</v>
      </c>
      <c r="D22" s="25">
        <v>10</v>
      </c>
      <c r="E22" s="25">
        <v>10</v>
      </c>
      <c r="F22" s="25">
        <v>0</v>
      </c>
      <c r="G22" s="25">
        <f t="shared" si="1"/>
        <v>0</v>
      </c>
      <c r="H22" s="25">
        <v>390</v>
      </c>
      <c r="I22" s="25">
        <v>245</v>
      </c>
      <c r="J22" s="25">
        <v>26</v>
      </c>
      <c r="K22" s="25">
        <v>24.5</v>
      </c>
      <c r="L22" s="25">
        <v>950</v>
      </c>
      <c r="M22" s="25">
        <v>232.75</v>
      </c>
    </row>
    <row r="23" spans="2:13" s="11" customFormat="1" x14ac:dyDescent="0.25">
      <c r="B23" s="8" t="s">
        <v>19</v>
      </c>
      <c r="C23" s="9">
        <v>641</v>
      </c>
      <c r="D23" s="9">
        <v>480</v>
      </c>
      <c r="E23" s="9">
        <v>480</v>
      </c>
      <c r="F23" s="9">
        <v>0</v>
      </c>
      <c r="G23" s="9">
        <f t="shared" si="1"/>
        <v>0</v>
      </c>
      <c r="H23" s="10">
        <v>19277.25</v>
      </c>
      <c r="I23" s="10">
        <v>15310.5</v>
      </c>
      <c r="J23" s="9">
        <v>30.074000000000002</v>
      </c>
      <c r="K23" s="9">
        <v>31.896999999999998</v>
      </c>
      <c r="L23" s="10">
        <v>5931.9</v>
      </c>
      <c r="M23" s="10">
        <v>90820.31</v>
      </c>
    </row>
    <row r="24" spans="2:13" x14ac:dyDescent="0.25">
      <c r="B24" s="24" t="s">
        <v>23</v>
      </c>
      <c r="C24" s="25">
        <v>818</v>
      </c>
      <c r="D24" s="25">
        <v>958</v>
      </c>
      <c r="E24" s="25">
        <v>782</v>
      </c>
      <c r="F24" s="25">
        <v>65</v>
      </c>
      <c r="G24" s="25">
        <f t="shared" si="1"/>
        <v>111</v>
      </c>
      <c r="H24" s="26">
        <v>19173.5</v>
      </c>
      <c r="I24" s="26">
        <v>19358.599999999999</v>
      </c>
      <c r="J24" s="25">
        <v>23.439</v>
      </c>
      <c r="K24" s="25">
        <v>24.754999999999999</v>
      </c>
      <c r="L24" s="26">
        <v>7050.92</v>
      </c>
      <c r="M24" s="26">
        <v>136495.98000000001</v>
      </c>
    </row>
    <row r="25" spans="2:13" s="11" customFormat="1" x14ac:dyDescent="0.25">
      <c r="B25" s="8" t="s">
        <v>24</v>
      </c>
      <c r="C25" s="9">
        <v>5</v>
      </c>
      <c r="D25" s="13"/>
      <c r="E25" s="13"/>
      <c r="F25" s="13"/>
      <c r="G25" s="9">
        <f t="shared" si="1"/>
        <v>0</v>
      </c>
      <c r="H25" s="9">
        <v>95</v>
      </c>
      <c r="I25" s="13"/>
      <c r="J25" s="9">
        <v>19</v>
      </c>
      <c r="K25" s="13"/>
      <c r="L25" s="13"/>
      <c r="M25" s="13"/>
    </row>
    <row r="26" spans="2:13" x14ac:dyDescent="0.25">
      <c r="B26" s="24" t="s">
        <v>26</v>
      </c>
      <c r="C26" s="25">
        <v>89</v>
      </c>
      <c r="D26" s="25">
        <v>104</v>
      </c>
      <c r="E26" s="25">
        <v>91</v>
      </c>
      <c r="F26" s="25">
        <v>13</v>
      </c>
      <c r="G26" s="25">
        <f t="shared" si="1"/>
        <v>0</v>
      </c>
      <c r="H26" s="25">
        <v>541.4</v>
      </c>
      <c r="I26" s="25">
        <v>595.29999999999995</v>
      </c>
      <c r="J26" s="25">
        <v>6.0830000000000002</v>
      </c>
      <c r="K26" s="25">
        <v>6.5419999999999998</v>
      </c>
      <c r="L26" s="26">
        <v>6794.17</v>
      </c>
      <c r="M26" s="26">
        <v>4044.57</v>
      </c>
    </row>
    <row r="27" spans="2:13" s="11" customFormat="1" x14ac:dyDescent="0.25">
      <c r="B27" s="8" t="s">
        <v>27</v>
      </c>
      <c r="C27" s="9">
        <v>71</v>
      </c>
      <c r="D27" s="9">
        <v>75</v>
      </c>
      <c r="E27" s="9">
        <v>75</v>
      </c>
      <c r="F27" s="9">
        <v>0</v>
      </c>
      <c r="G27" s="9">
        <f t="shared" si="1"/>
        <v>0</v>
      </c>
      <c r="H27" s="10">
        <v>2250</v>
      </c>
      <c r="I27" s="10">
        <v>3122.1</v>
      </c>
      <c r="J27" s="9">
        <v>31.69</v>
      </c>
      <c r="K27" s="9">
        <v>41.628</v>
      </c>
      <c r="L27" s="10">
        <v>2567.37</v>
      </c>
      <c r="M27" s="10">
        <v>8015.6</v>
      </c>
    </row>
    <row r="28" spans="2:13" x14ac:dyDescent="0.25">
      <c r="B28" s="24" t="s">
        <v>28</v>
      </c>
      <c r="C28" s="25">
        <v>48</v>
      </c>
      <c r="D28" s="25">
        <v>42</v>
      </c>
      <c r="E28" s="25">
        <v>42</v>
      </c>
      <c r="F28" s="25">
        <v>0</v>
      </c>
      <c r="G28" s="25">
        <f t="shared" si="1"/>
        <v>0</v>
      </c>
      <c r="H28" s="26">
        <v>1459</v>
      </c>
      <c r="I28" s="26">
        <v>1355.6</v>
      </c>
      <c r="J28" s="25">
        <v>30.396000000000001</v>
      </c>
      <c r="K28" s="25">
        <v>32.276000000000003</v>
      </c>
      <c r="L28" s="26">
        <v>5933.11</v>
      </c>
      <c r="M28" s="26">
        <v>8042.92</v>
      </c>
    </row>
    <row r="29" spans="2:13" s="11" customFormat="1" x14ac:dyDescent="0.25">
      <c r="B29" s="8" t="s">
        <v>83</v>
      </c>
      <c r="C29" s="13"/>
      <c r="D29" s="9">
        <v>18</v>
      </c>
      <c r="E29" s="9">
        <v>18</v>
      </c>
      <c r="F29" s="9">
        <v>0</v>
      </c>
      <c r="G29" s="9">
        <f t="shared" si="1"/>
        <v>0</v>
      </c>
      <c r="H29" s="13"/>
      <c r="I29" s="9">
        <v>28.8</v>
      </c>
      <c r="J29" s="13"/>
      <c r="K29" s="9">
        <v>1.6</v>
      </c>
      <c r="L29" s="10">
        <v>2900</v>
      </c>
      <c r="M29" s="9">
        <v>83.52</v>
      </c>
    </row>
    <row r="30" spans="2:13" x14ac:dyDescent="0.25">
      <c r="B30" s="24" t="s">
        <v>30</v>
      </c>
      <c r="C30" s="26">
        <v>4218</v>
      </c>
      <c r="D30" s="26">
        <v>3241</v>
      </c>
      <c r="E30" s="26">
        <v>2003</v>
      </c>
      <c r="F30" s="25">
        <v>410</v>
      </c>
      <c r="G30" s="25">
        <f t="shared" si="1"/>
        <v>828</v>
      </c>
      <c r="H30" s="26">
        <v>56817.5</v>
      </c>
      <c r="I30" s="26">
        <v>26458.799999999999</v>
      </c>
      <c r="J30" s="25">
        <v>13.47</v>
      </c>
      <c r="K30" s="25">
        <v>13.21</v>
      </c>
      <c r="L30" s="26">
        <v>1867.58</v>
      </c>
      <c r="M30" s="26">
        <v>49413.81</v>
      </c>
    </row>
    <row r="31" spans="2:13" s="11" customFormat="1" x14ac:dyDescent="0.25">
      <c r="B31" s="8" t="s">
        <v>31</v>
      </c>
      <c r="C31" s="9">
        <v>12</v>
      </c>
      <c r="D31" s="9">
        <v>8</v>
      </c>
      <c r="E31" s="9">
        <v>8</v>
      </c>
      <c r="F31" s="9">
        <v>0</v>
      </c>
      <c r="G31" s="9">
        <f t="shared" si="1"/>
        <v>0</v>
      </c>
      <c r="H31" s="9">
        <v>65.7</v>
      </c>
      <c r="I31" s="9">
        <v>51.2</v>
      </c>
      <c r="J31" s="9">
        <v>5.4749999999999996</v>
      </c>
      <c r="K31" s="9">
        <v>6.4</v>
      </c>
      <c r="L31" s="10">
        <v>5738.09</v>
      </c>
      <c r="M31" s="9">
        <v>293.79000000000002</v>
      </c>
    </row>
    <row r="32" spans="2:13" x14ac:dyDescent="0.25">
      <c r="B32" s="24" t="s">
        <v>33</v>
      </c>
      <c r="C32" s="25">
        <v>27</v>
      </c>
      <c r="D32" s="25">
        <v>12</v>
      </c>
      <c r="E32" s="25">
        <v>6</v>
      </c>
      <c r="F32" s="25">
        <v>6</v>
      </c>
      <c r="G32" s="25">
        <f t="shared" si="1"/>
        <v>0</v>
      </c>
      <c r="H32" s="25">
        <v>38.799999999999997</v>
      </c>
      <c r="I32" s="25">
        <v>5.4</v>
      </c>
      <c r="J32" s="25">
        <v>1.4370000000000001</v>
      </c>
      <c r="K32" s="25">
        <v>0.9</v>
      </c>
      <c r="L32" s="26">
        <v>12500</v>
      </c>
      <c r="M32" s="25">
        <v>67.5</v>
      </c>
    </row>
    <row r="33" spans="2:13" s="11" customFormat="1" x14ac:dyDescent="0.25">
      <c r="B33" s="8" t="s">
        <v>84</v>
      </c>
      <c r="C33" s="9">
        <v>99</v>
      </c>
      <c r="D33" s="9">
        <v>51.5</v>
      </c>
      <c r="E33" s="9">
        <v>51.5</v>
      </c>
      <c r="F33" s="9">
        <v>0</v>
      </c>
      <c r="G33" s="9">
        <f t="shared" si="1"/>
        <v>0</v>
      </c>
      <c r="H33" s="9">
        <v>242.8</v>
      </c>
      <c r="I33" s="9">
        <v>134.5</v>
      </c>
      <c r="J33" s="9">
        <v>2.4529999999999998</v>
      </c>
      <c r="K33" s="9">
        <v>2.6120000000000001</v>
      </c>
      <c r="L33" s="9">
        <v>952.42</v>
      </c>
      <c r="M33" s="9">
        <v>128.1</v>
      </c>
    </row>
    <row r="34" spans="2:13" x14ac:dyDescent="0.25">
      <c r="B34" s="24" t="s">
        <v>60</v>
      </c>
      <c r="C34" s="25">
        <v>540</v>
      </c>
      <c r="D34" s="27"/>
      <c r="E34" s="27"/>
      <c r="F34" s="27"/>
      <c r="G34" s="25">
        <f t="shared" si="1"/>
        <v>0</v>
      </c>
      <c r="H34" s="25">
        <v>810</v>
      </c>
      <c r="I34" s="27"/>
      <c r="J34" s="25">
        <v>1.5</v>
      </c>
      <c r="K34" s="27"/>
      <c r="L34" s="27"/>
      <c r="M34" s="27"/>
    </row>
    <row r="35" spans="2:13" s="11" customFormat="1" x14ac:dyDescent="0.25">
      <c r="B35" s="8" t="s">
        <v>35</v>
      </c>
      <c r="C35" s="9">
        <v>117</v>
      </c>
      <c r="D35" s="9">
        <v>102</v>
      </c>
      <c r="E35" s="9">
        <v>67</v>
      </c>
      <c r="F35" s="9">
        <v>35</v>
      </c>
      <c r="G35" s="9">
        <f t="shared" si="1"/>
        <v>0</v>
      </c>
      <c r="H35" s="10">
        <v>3744.5</v>
      </c>
      <c r="I35" s="10">
        <v>2177.6</v>
      </c>
      <c r="J35" s="9">
        <v>32.003999999999998</v>
      </c>
      <c r="K35" s="9">
        <v>32.500999999999998</v>
      </c>
      <c r="L35" s="10">
        <v>3410.64</v>
      </c>
      <c r="M35" s="10">
        <v>7427.01</v>
      </c>
    </row>
    <row r="36" spans="2:13" x14ac:dyDescent="0.25">
      <c r="B36" s="24" t="s">
        <v>36</v>
      </c>
      <c r="C36" s="25">
        <v>4</v>
      </c>
      <c r="D36" s="25">
        <v>5</v>
      </c>
      <c r="E36" s="25">
        <v>5</v>
      </c>
      <c r="F36" s="25">
        <v>0</v>
      </c>
      <c r="G36" s="25">
        <f t="shared" si="1"/>
        <v>0</v>
      </c>
      <c r="H36" s="25">
        <v>23</v>
      </c>
      <c r="I36" s="25">
        <v>25</v>
      </c>
      <c r="J36" s="25">
        <v>5.75</v>
      </c>
      <c r="K36" s="25">
        <v>5</v>
      </c>
      <c r="L36" s="26">
        <v>12500</v>
      </c>
      <c r="M36" s="25">
        <v>312.5</v>
      </c>
    </row>
    <row r="37" spans="2:13" s="11" customFormat="1" x14ac:dyDescent="0.25">
      <c r="B37" s="8" t="s">
        <v>37</v>
      </c>
      <c r="C37" s="9">
        <v>47</v>
      </c>
      <c r="D37" s="9">
        <v>12</v>
      </c>
      <c r="E37" s="9">
        <v>12</v>
      </c>
      <c r="F37" s="9">
        <v>0</v>
      </c>
      <c r="G37" s="9">
        <f t="shared" si="1"/>
        <v>0</v>
      </c>
      <c r="H37" s="10">
        <v>2397</v>
      </c>
      <c r="I37" s="9">
        <v>432</v>
      </c>
      <c r="J37" s="9">
        <v>51</v>
      </c>
      <c r="K37" s="9">
        <v>36</v>
      </c>
      <c r="L37" s="9">
        <v>640</v>
      </c>
      <c r="M37" s="9">
        <v>276.48</v>
      </c>
    </row>
    <row r="38" spans="2:13" x14ac:dyDescent="0.25">
      <c r="B38" s="24" t="s">
        <v>38</v>
      </c>
      <c r="C38" s="26">
        <v>2852</v>
      </c>
      <c r="D38" s="26">
        <v>3544</v>
      </c>
      <c r="E38" s="26">
        <v>3057</v>
      </c>
      <c r="F38" s="25">
        <v>0</v>
      </c>
      <c r="G38" s="25">
        <f t="shared" si="1"/>
        <v>487</v>
      </c>
      <c r="H38" s="26">
        <v>10424</v>
      </c>
      <c r="I38" s="26">
        <v>11544.7</v>
      </c>
      <c r="J38" s="25">
        <v>3.6549999999999998</v>
      </c>
      <c r="K38" s="25">
        <v>3.7759999999999998</v>
      </c>
      <c r="L38" s="26">
        <v>3269.73</v>
      </c>
      <c r="M38" s="26">
        <v>37748.1</v>
      </c>
    </row>
    <row r="39" spans="2:13" s="11" customFormat="1" x14ac:dyDescent="0.25">
      <c r="B39" s="8" t="s">
        <v>40</v>
      </c>
      <c r="C39" s="9">
        <v>37</v>
      </c>
      <c r="D39" s="9">
        <v>36</v>
      </c>
      <c r="E39" s="9">
        <v>36</v>
      </c>
      <c r="F39" s="9">
        <v>0</v>
      </c>
      <c r="G39" s="9">
        <f t="shared" si="1"/>
        <v>0</v>
      </c>
      <c r="H39" s="10">
        <v>1230.5</v>
      </c>
      <c r="I39" s="10">
        <v>1177.5</v>
      </c>
      <c r="J39" s="9">
        <v>33.256999999999998</v>
      </c>
      <c r="K39" s="9">
        <v>32.707999999999998</v>
      </c>
      <c r="L39" s="10">
        <v>2880.79</v>
      </c>
      <c r="M39" s="10">
        <v>3392.13</v>
      </c>
    </row>
    <row r="40" spans="2:13" x14ac:dyDescent="0.25">
      <c r="B40" s="24" t="s">
        <v>42</v>
      </c>
      <c r="C40" s="25">
        <v>18</v>
      </c>
      <c r="D40" s="25">
        <v>7</v>
      </c>
      <c r="E40" s="25">
        <v>5</v>
      </c>
      <c r="F40" s="25">
        <v>2</v>
      </c>
      <c r="G40" s="25">
        <f t="shared" si="1"/>
        <v>0</v>
      </c>
      <c r="H40" s="25">
        <v>763</v>
      </c>
      <c r="I40" s="25">
        <v>165</v>
      </c>
      <c r="J40" s="25">
        <v>42.389000000000003</v>
      </c>
      <c r="K40" s="25">
        <v>33</v>
      </c>
      <c r="L40" s="26">
        <v>2500</v>
      </c>
      <c r="M40" s="25">
        <v>412.5</v>
      </c>
    </row>
    <row r="41" spans="2:13" s="11" customFormat="1" x14ac:dyDescent="0.25">
      <c r="B41" s="8" t="s">
        <v>43</v>
      </c>
      <c r="C41" s="9">
        <v>2</v>
      </c>
      <c r="D41" s="9">
        <v>1</v>
      </c>
      <c r="E41" s="9">
        <v>1</v>
      </c>
      <c r="F41" s="9">
        <v>0</v>
      </c>
      <c r="G41" s="9">
        <f t="shared" si="1"/>
        <v>0</v>
      </c>
      <c r="H41" s="9">
        <v>16</v>
      </c>
      <c r="I41" s="9">
        <v>4</v>
      </c>
      <c r="J41" s="9">
        <v>8</v>
      </c>
      <c r="K41" s="9">
        <v>4</v>
      </c>
      <c r="L41" s="10">
        <v>8537.5</v>
      </c>
      <c r="M41" s="9">
        <v>34.15</v>
      </c>
    </row>
    <row r="42" spans="2:13" x14ac:dyDescent="0.25">
      <c r="B42" s="24" t="s">
        <v>44</v>
      </c>
      <c r="C42" s="25">
        <v>7</v>
      </c>
      <c r="D42" s="25">
        <v>7</v>
      </c>
      <c r="E42" s="25">
        <v>7</v>
      </c>
      <c r="F42" s="25">
        <v>0</v>
      </c>
      <c r="G42" s="25">
        <f t="shared" si="1"/>
        <v>0</v>
      </c>
      <c r="H42" s="25">
        <v>61.2</v>
      </c>
      <c r="I42" s="25">
        <v>58</v>
      </c>
      <c r="J42" s="25">
        <v>8.7430000000000003</v>
      </c>
      <c r="K42" s="25">
        <v>8.2859999999999996</v>
      </c>
      <c r="L42" s="26">
        <v>6015.09</v>
      </c>
      <c r="M42" s="25">
        <v>348.88</v>
      </c>
    </row>
    <row r="43" spans="2:13" s="11" customFormat="1" x14ac:dyDescent="0.25">
      <c r="B43" s="8" t="s">
        <v>45</v>
      </c>
      <c r="C43" s="9">
        <v>144</v>
      </c>
      <c r="D43" s="9">
        <v>125</v>
      </c>
      <c r="E43" s="9">
        <v>125</v>
      </c>
      <c r="F43" s="9">
        <v>0</v>
      </c>
      <c r="G43" s="9">
        <f t="shared" si="1"/>
        <v>0</v>
      </c>
      <c r="H43" s="10">
        <v>5048.5</v>
      </c>
      <c r="I43" s="10">
        <v>4518.7</v>
      </c>
      <c r="J43" s="9">
        <v>35.058999999999997</v>
      </c>
      <c r="K43" s="9">
        <v>36.15</v>
      </c>
      <c r="L43" s="10">
        <v>2529.04</v>
      </c>
      <c r="M43" s="10">
        <v>11427.97</v>
      </c>
    </row>
    <row r="44" spans="2:13" x14ac:dyDescent="0.25">
      <c r="B44" s="24" t="s">
        <v>47</v>
      </c>
      <c r="C44" s="26">
        <v>5367</v>
      </c>
      <c r="D44" s="25">
        <v>562</v>
      </c>
      <c r="E44" s="25">
        <v>562</v>
      </c>
      <c r="F44" s="25">
        <v>0</v>
      </c>
      <c r="G44" s="25">
        <f t="shared" si="1"/>
        <v>0</v>
      </c>
      <c r="H44" s="26">
        <v>18767.5</v>
      </c>
      <c r="I44" s="26">
        <v>2015.2</v>
      </c>
      <c r="J44" s="25">
        <v>3.4969999999999999</v>
      </c>
      <c r="K44" s="25">
        <v>3.5859999999999999</v>
      </c>
      <c r="L44" s="26">
        <v>2927.79</v>
      </c>
      <c r="M44" s="26">
        <v>5900.08</v>
      </c>
    </row>
    <row r="45" spans="2:13" s="11" customFormat="1" x14ac:dyDescent="0.25">
      <c r="B45" s="8" t="s">
        <v>49</v>
      </c>
      <c r="C45" s="9">
        <v>809</v>
      </c>
      <c r="D45" s="9">
        <v>691</v>
      </c>
      <c r="E45" s="9">
        <v>607</v>
      </c>
      <c r="F45" s="9">
        <v>55</v>
      </c>
      <c r="G45" s="9">
        <f t="shared" si="1"/>
        <v>29</v>
      </c>
      <c r="H45" s="10">
        <v>28366</v>
      </c>
      <c r="I45" s="10">
        <v>19187.2</v>
      </c>
      <c r="J45" s="9">
        <v>35.063000000000002</v>
      </c>
      <c r="K45" s="9">
        <v>31.61</v>
      </c>
      <c r="L45" s="10">
        <v>3355.79</v>
      </c>
      <c r="M45" s="10">
        <v>64388.2</v>
      </c>
    </row>
    <row r="46" spans="2:13" x14ac:dyDescent="0.25">
      <c r="B46" s="24" t="s">
        <v>50</v>
      </c>
      <c r="C46" s="25">
        <v>267</v>
      </c>
      <c r="D46" s="25">
        <v>131</v>
      </c>
      <c r="E46" s="25">
        <v>125</v>
      </c>
      <c r="F46" s="25">
        <v>2</v>
      </c>
      <c r="G46" s="25">
        <f t="shared" si="1"/>
        <v>4</v>
      </c>
      <c r="H46" s="26">
        <v>4001.5</v>
      </c>
      <c r="I46" s="26">
        <v>1357</v>
      </c>
      <c r="J46" s="25">
        <v>14.987</v>
      </c>
      <c r="K46" s="25">
        <v>10.856</v>
      </c>
      <c r="L46" s="26">
        <v>3435.59</v>
      </c>
      <c r="M46" s="26">
        <v>4662.1000000000004</v>
      </c>
    </row>
    <row r="47" spans="2:13" s="11" customFormat="1" x14ac:dyDescent="0.25">
      <c r="B47" s="8" t="s">
        <v>85</v>
      </c>
      <c r="C47" s="13"/>
      <c r="D47" s="9">
        <v>10</v>
      </c>
      <c r="E47" s="9">
        <v>10</v>
      </c>
      <c r="F47" s="9">
        <v>0</v>
      </c>
      <c r="G47" s="9">
        <f t="shared" si="1"/>
        <v>0</v>
      </c>
      <c r="H47" s="13"/>
      <c r="I47" s="9">
        <v>259</v>
      </c>
      <c r="J47" s="13"/>
      <c r="K47" s="9">
        <v>25.9</v>
      </c>
      <c r="L47" s="9">
        <v>405</v>
      </c>
      <c r="M47" s="9">
        <v>104.9</v>
      </c>
    </row>
    <row r="48" spans="2:13" x14ac:dyDescent="0.25">
      <c r="B48" s="24" t="s">
        <v>63</v>
      </c>
      <c r="C48" s="27"/>
      <c r="D48" s="25">
        <v>16</v>
      </c>
      <c r="E48" s="25">
        <v>16</v>
      </c>
      <c r="F48" s="25">
        <v>0</v>
      </c>
      <c r="G48" s="25">
        <f t="shared" si="1"/>
        <v>0</v>
      </c>
      <c r="H48" s="27"/>
      <c r="I48" s="25">
        <v>380.8</v>
      </c>
      <c r="J48" s="27"/>
      <c r="K48" s="25">
        <v>23.8</v>
      </c>
      <c r="L48" s="25">
        <v>548</v>
      </c>
      <c r="M48" s="25">
        <v>208.68</v>
      </c>
    </row>
    <row r="49" spans="2:13" s="11" customFormat="1" x14ac:dyDescent="0.25">
      <c r="B49" s="8" t="s">
        <v>52</v>
      </c>
      <c r="C49" s="13"/>
      <c r="D49" s="9">
        <v>30</v>
      </c>
      <c r="E49" s="9">
        <v>30</v>
      </c>
      <c r="F49" s="9">
        <v>0</v>
      </c>
      <c r="G49" s="9">
        <f t="shared" si="1"/>
        <v>0</v>
      </c>
      <c r="H49" s="13"/>
      <c r="I49" s="9">
        <v>84</v>
      </c>
      <c r="J49" s="13"/>
      <c r="K49" s="9">
        <v>2.8</v>
      </c>
      <c r="L49" s="9">
        <v>548</v>
      </c>
      <c r="M49" s="9">
        <v>46.03</v>
      </c>
    </row>
    <row r="50" spans="2:13" x14ac:dyDescent="0.25">
      <c r="B50" s="24" t="s">
        <v>54</v>
      </c>
      <c r="C50" s="25">
        <v>13</v>
      </c>
      <c r="D50" s="25">
        <v>9</v>
      </c>
      <c r="E50" s="25">
        <v>8</v>
      </c>
      <c r="F50" s="25">
        <v>0</v>
      </c>
      <c r="G50" s="25">
        <f t="shared" si="1"/>
        <v>1</v>
      </c>
      <c r="H50" s="25">
        <v>169</v>
      </c>
      <c r="I50" s="25">
        <v>104</v>
      </c>
      <c r="J50" s="25">
        <v>13</v>
      </c>
      <c r="K50" s="25">
        <v>13</v>
      </c>
      <c r="L50" s="26">
        <v>2532.75</v>
      </c>
      <c r="M50" s="25">
        <v>263.41000000000003</v>
      </c>
    </row>
    <row r="51" spans="2:13" x14ac:dyDescent="0.25">
      <c r="B51" s="96" t="s">
        <v>56</v>
      </c>
      <c r="C51" s="97">
        <v>18548</v>
      </c>
      <c r="D51" s="97">
        <v>12082.2</v>
      </c>
      <c r="E51" s="97">
        <v>10028.200000000001</v>
      </c>
      <c r="F51" s="98">
        <v>588</v>
      </c>
      <c r="G51" s="150">
        <f>SUM(G14:G50)</f>
        <v>1466</v>
      </c>
      <c r="H51" s="97">
        <v>225295.6</v>
      </c>
      <c r="I51" s="97">
        <v>146618.64000000001</v>
      </c>
      <c r="J51" s="98">
        <v>0</v>
      </c>
      <c r="K51" s="98">
        <v>0</v>
      </c>
      <c r="L51" s="98">
        <v>0</v>
      </c>
      <c r="M51" s="97">
        <v>472901.4</v>
      </c>
    </row>
    <row r="52" spans="2:13" s="11" customFormat="1" x14ac:dyDescent="0.25">
      <c r="B52" s="33"/>
      <c r="C52" s="34"/>
      <c r="D52" s="34"/>
      <c r="E52" s="35"/>
      <c r="F52" s="35"/>
      <c r="G52" s="35"/>
      <c r="H52" s="34"/>
      <c r="I52" s="34"/>
      <c r="J52" s="35"/>
      <c r="K52" s="35"/>
      <c r="L52" s="35"/>
      <c r="M52" s="34"/>
    </row>
    <row r="53" spans="2:13" s="11" customFormat="1" x14ac:dyDescent="0.25">
      <c r="B53" s="262" t="s">
        <v>91</v>
      </c>
      <c r="C53" s="263"/>
      <c r="D53" s="263"/>
      <c r="E53" s="263"/>
      <c r="F53" s="263"/>
      <c r="G53" s="263"/>
      <c r="H53" s="263"/>
      <c r="I53" s="263"/>
      <c r="J53" s="263"/>
      <c r="K53" s="263"/>
      <c r="L53" s="263"/>
      <c r="M53" s="264"/>
    </row>
    <row r="54" spans="2:13" x14ac:dyDescent="0.25">
      <c r="B54" s="147"/>
      <c r="C54" s="28" t="s">
        <v>1</v>
      </c>
      <c r="D54" s="29">
        <v>2016</v>
      </c>
      <c r="E54" s="36"/>
      <c r="F54" s="36"/>
      <c r="G54" s="36"/>
      <c r="H54" s="36"/>
      <c r="I54" s="36"/>
      <c r="J54" s="36"/>
      <c r="K54" s="36"/>
      <c r="L54" s="36"/>
      <c r="M54" s="149"/>
    </row>
    <row r="55" spans="2:13" ht="45" x14ac:dyDescent="0.25">
      <c r="B55" s="89" t="s">
        <v>3</v>
      </c>
      <c r="C55" s="88" t="s">
        <v>240</v>
      </c>
      <c r="D55" s="88" t="s">
        <v>236</v>
      </c>
      <c r="E55" s="88" t="s">
        <v>218</v>
      </c>
      <c r="F55" s="89" t="s">
        <v>5</v>
      </c>
      <c r="G55" s="88" t="s">
        <v>89</v>
      </c>
      <c r="H55" s="88" t="s">
        <v>237</v>
      </c>
      <c r="I55" s="88" t="s">
        <v>238</v>
      </c>
      <c r="J55" s="88" t="s">
        <v>241</v>
      </c>
      <c r="K55" s="88" t="s">
        <v>242</v>
      </c>
      <c r="L55" s="89" t="s">
        <v>6</v>
      </c>
      <c r="M55" s="89" t="s">
        <v>7</v>
      </c>
    </row>
    <row r="56" spans="2:13" x14ac:dyDescent="0.25">
      <c r="B56" s="24" t="s">
        <v>12</v>
      </c>
      <c r="C56" s="26">
        <v>2717</v>
      </c>
      <c r="D56" s="26">
        <v>1745</v>
      </c>
      <c r="E56" s="25">
        <v>926</v>
      </c>
      <c r="F56" s="25">
        <v>339</v>
      </c>
      <c r="G56" s="25">
        <f t="shared" ref="G56:G68" si="2">D56-E56-F56</f>
        <v>480</v>
      </c>
      <c r="H56" s="26">
        <v>30879.9</v>
      </c>
      <c r="I56" s="26">
        <v>10020.25</v>
      </c>
      <c r="J56" s="25">
        <v>11.365</v>
      </c>
      <c r="K56" s="25">
        <v>10.821</v>
      </c>
      <c r="L56" s="25">
        <v>670.38</v>
      </c>
      <c r="M56" s="26">
        <v>6717.36</v>
      </c>
    </row>
    <row r="57" spans="2:13" s="11" customFormat="1" x14ac:dyDescent="0.25">
      <c r="B57" s="8" t="s">
        <v>58</v>
      </c>
      <c r="C57" s="9">
        <v>155</v>
      </c>
      <c r="D57" s="9">
        <v>60</v>
      </c>
      <c r="E57" s="9">
        <v>60</v>
      </c>
      <c r="F57" s="9">
        <v>0</v>
      </c>
      <c r="G57" s="9">
        <f t="shared" si="2"/>
        <v>0</v>
      </c>
      <c r="H57" s="9">
        <v>88</v>
      </c>
      <c r="I57" s="9">
        <v>25.8</v>
      </c>
      <c r="J57" s="9">
        <v>0.56799999999999995</v>
      </c>
      <c r="K57" s="9">
        <v>0.43</v>
      </c>
      <c r="L57" s="10">
        <v>45899.42</v>
      </c>
      <c r="M57" s="10">
        <v>1184.21</v>
      </c>
    </row>
    <row r="58" spans="2:13" x14ac:dyDescent="0.25">
      <c r="B58" s="24" t="s">
        <v>59</v>
      </c>
      <c r="C58" s="25">
        <v>219</v>
      </c>
      <c r="D58" s="25">
        <v>123</v>
      </c>
      <c r="E58" s="25">
        <v>107</v>
      </c>
      <c r="F58" s="25">
        <v>16</v>
      </c>
      <c r="G58" s="25">
        <f t="shared" si="2"/>
        <v>0</v>
      </c>
      <c r="H58" s="26">
        <v>2896.5</v>
      </c>
      <c r="I58" s="26">
        <v>1375.9</v>
      </c>
      <c r="J58" s="25">
        <v>13.226000000000001</v>
      </c>
      <c r="K58" s="25">
        <v>12.859</v>
      </c>
      <c r="L58" s="25">
        <v>875.44</v>
      </c>
      <c r="M58" s="26">
        <v>1204.52</v>
      </c>
    </row>
    <row r="59" spans="2:13" s="11" customFormat="1" x14ac:dyDescent="0.25">
      <c r="B59" s="8" t="s">
        <v>23</v>
      </c>
      <c r="C59" s="13"/>
      <c r="D59" s="9">
        <v>2</v>
      </c>
      <c r="E59" s="9">
        <v>2</v>
      </c>
      <c r="F59" s="9">
        <v>0</v>
      </c>
      <c r="G59" s="9">
        <f t="shared" si="2"/>
        <v>0</v>
      </c>
      <c r="H59" s="13"/>
      <c r="I59" s="9">
        <v>44</v>
      </c>
      <c r="J59" s="13"/>
      <c r="K59" s="9">
        <v>22</v>
      </c>
      <c r="L59" s="10">
        <v>76000</v>
      </c>
      <c r="M59" s="10">
        <v>3344</v>
      </c>
    </row>
    <row r="60" spans="2:13" x14ac:dyDescent="0.25">
      <c r="B60" s="24" t="s">
        <v>83</v>
      </c>
      <c r="C60" s="26">
        <v>4206</v>
      </c>
      <c r="D60" s="25">
        <v>648</v>
      </c>
      <c r="E60" s="25">
        <v>198</v>
      </c>
      <c r="F60" s="25">
        <v>0</v>
      </c>
      <c r="G60" s="25">
        <f t="shared" si="2"/>
        <v>450</v>
      </c>
      <c r="H60" s="26">
        <v>2860.1</v>
      </c>
      <c r="I60" s="25">
        <v>99</v>
      </c>
      <c r="J60" s="25">
        <v>0.68</v>
      </c>
      <c r="K60" s="25">
        <v>0.5</v>
      </c>
      <c r="L60" s="26">
        <v>4100</v>
      </c>
      <c r="M60" s="25">
        <v>405.9</v>
      </c>
    </row>
    <row r="61" spans="2:13" s="11" customFormat="1" x14ac:dyDescent="0.25">
      <c r="B61" s="8" t="s">
        <v>30</v>
      </c>
      <c r="C61" s="9">
        <v>450</v>
      </c>
      <c r="D61" s="9">
        <v>378</v>
      </c>
      <c r="E61" s="9">
        <v>378</v>
      </c>
      <c r="F61" s="9">
        <v>0</v>
      </c>
      <c r="G61" s="9">
        <f t="shared" si="2"/>
        <v>0</v>
      </c>
      <c r="H61" s="10">
        <v>3600</v>
      </c>
      <c r="I61" s="10">
        <v>3402</v>
      </c>
      <c r="J61" s="9">
        <v>8</v>
      </c>
      <c r="K61" s="9">
        <v>9</v>
      </c>
      <c r="L61" s="10">
        <v>2073.02</v>
      </c>
      <c r="M61" s="10">
        <v>7052.41</v>
      </c>
    </row>
    <row r="62" spans="2:13" x14ac:dyDescent="0.25">
      <c r="B62" s="24" t="s">
        <v>33</v>
      </c>
      <c r="C62" s="26">
        <v>4812</v>
      </c>
      <c r="D62" s="26">
        <v>1635</v>
      </c>
      <c r="E62" s="26">
        <v>1632</v>
      </c>
      <c r="F62" s="25">
        <v>3</v>
      </c>
      <c r="G62" s="25">
        <f t="shared" si="2"/>
        <v>0</v>
      </c>
      <c r="H62" s="26">
        <v>4149.2</v>
      </c>
      <c r="I62" s="25">
        <v>681.53</v>
      </c>
      <c r="J62" s="25">
        <v>0.86199999999999999</v>
      </c>
      <c r="K62" s="25">
        <v>0.41799999999999998</v>
      </c>
      <c r="L62" s="26">
        <v>10423.75</v>
      </c>
      <c r="M62" s="26">
        <v>7104.1</v>
      </c>
    </row>
    <row r="63" spans="2:13" s="11" customFormat="1" x14ac:dyDescent="0.25">
      <c r="B63" s="8" t="s">
        <v>84</v>
      </c>
      <c r="C63" s="10">
        <v>4755</v>
      </c>
      <c r="D63" s="10">
        <v>1729.5</v>
      </c>
      <c r="E63" s="10">
        <v>1729.5</v>
      </c>
      <c r="F63" s="9">
        <v>0</v>
      </c>
      <c r="G63" s="9">
        <f t="shared" si="2"/>
        <v>0</v>
      </c>
      <c r="H63" s="10">
        <v>34059.800000000003</v>
      </c>
      <c r="I63" s="10">
        <v>4522.1000000000004</v>
      </c>
      <c r="J63" s="9">
        <v>7.1630000000000003</v>
      </c>
      <c r="K63" s="9">
        <v>2.6150000000000002</v>
      </c>
      <c r="L63" s="10">
        <v>1006.11</v>
      </c>
      <c r="M63" s="10">
        <v>4549.74</v>
      </c>
    </row>
    <row r="64" spans="2:13" x14ac:dyDescent="0.25">
      <c r="B64" s="24" t="s">
        <v>86</v>
      </c>
      <c r="C64" s="25">
        <v>16</v>
      </c>
      <c r="D64" s="25">
        <v>8</v>
      </c>
      <c r="E64" s="25">
        <v>8</v>
      </c>
      <c r="F64" s="25">
        <v>0</v>
      </c>
      <c r="G64" s="25">
        <f t="shared" si="2"/>
        <v>0</v>
      </c>
      <c r="H64" s="25">
        <v>3.36</v>
      </c>
      <c r="I64" s="25">
        <v>1.6</v>
      </c>
      <c r="J64" s="25">
        <v>0.21</v>
      </c>
      <c r="K64" s="25">
        <v>0.2</v>
      </c>
      <c r="L64" s="26">
        <v>17900</v>
      </c>
      <c r="M64" s="25">
        <v>28.64</v>
      </c>
    </row>
    <row r="65" spans="2:13" s="11" customFormat="1" x14ac:dyDescent="0.25">
      <c r="B65" s="8" t="s">
        <v>37</v>
      </c>
      <c r="C65" s="9">
        <v>99</v>
      </c>
      <c r="D65" s="13"/>
      <c r="E65" s="13"/>
      <c r="F65" s="13"/>
      <c r="G65" s="9">
        <f t="shared" si="2"/>
        <v>0</v>
      </c>
      <c r="H65" s="10">
        <v>1386</v>
      </c>
      <c r="I65" s="13"/>
      <c r="J65" s="9">
        <v>14</v>
      </c>
      <c r="K65" s="13"/>
      <c r="L65" s="13"/>
      <c r="M65" s="13"/>
    </row>
    <row r="66" spans="2:13" x14ac:dyDescent="0.25">
      <c r="B66" s="24" t="s">
        <v>38</v>
      </c>
      <c r="C66" s="26">
        <v>12830</v>
      </c>
      <c r="D66" s="26">
        <v>12155</v>
      </c>
      <c r="E66" s="26">
        <v>12153</v>
      </c>
      <c r="F66" s="25">
        <v>2</v>
      </c>
      <c r="G66" s="25">
        <f t="shared" si="2"/>
        <v>0</v>
      </c>
      <c r="H66" s="26">
        <v>16885.52</v>
      </c>
      <c r="I66" s="26">
        <v>13012.11</v>
      </c>
      <c r="J66" s="25">
        <v>1.3160000000000001</v>
      </c>
      <c r="K66" s="25">
        <v>1.071</v>
      </c>
      <c r="L66" s="26">
        <v>4338.0600000000004</v>
      </c>
      <c r="M66" s="26">
        <v>56447.35</v>
      </c>
    </row>
    <row r="67" spans="2:13" s="11" customFormat="1" x14ac:dyDescent="0.25">
      <c r="B67" s="8" t="s">
        <v>47</v>
      </c>
      <c r="C67" s="10">
        <v>24060</v>
      </c>
      <c r="D67" s="10">
        <v>30308</v>
      </c>
      <c r="E67" s="10">
        <v>30188</v>
      </c>
      <c r="F67" s="9">
        <v>120</v>
      </c>
      <c r="G67" s="9">
        <f t="shared" si="2"/>
        <v>0</v>
      </c>
      <c r="H67" s="10">
        <v>64650</v>
      </c>
      <c r="I67" s="10">
        <v>65124.49</v>
      </c>
      <c r="J67" s="9">
        <v>2.6869999999999998</v>
      </c>
      <c r="K67" s="9">
        <v>2.157</v>
      </c>
      <c r="L67" s="10">
        <v>2919.55</v>
      </c>
      <c r="M67" s="10">
        <v>190134.15</v>
      </c>
    </row>
    <row r="68" spans="2:13" x14ac:dyDescent="0.25">
      <c r="B68" s="24" t="s">
        <v>51</v>
      </c>
      <c r="C68" s="27"/>
      <c r="D68" s="25">
        <v>1</v>
      </c>
      <c r="E68" s="25">
        <v>1</v>
      </c>
      <c r="F68" s="25">
        <v>0</v>
      </c>
      <c r="G68" s="25">
        <f t="shared" si="2"/>
        <v>0</v>
      </c>
      <c r="H68" s="27"/>
      <c r="I68" s="25">
        <v>0.83</v>
      </c>
      <c r="J68" s="27"/>
      <c r="K68" s="25">
        <v>0.83</v>
      </c>
      <c r="L68" s="26">
        <v>3870</v>
      </c>
      <c r="M68" s="25">
        <v>3.21</v>
      </c>
    </row>
    <row r="69" spans="2:13" ht="15" customHeight="1" x14ac:dyDescent="0.25">
      <c r="B69" s="90" t="s">
        <v>56</v>
      </c>
      <c r="C69" s="91">
        <v>54319</v>
      </c>
      <c r="D69" s="91">
        <v>48792.5</v>
      </c>
      <c r="E69" s="91">
        <v>47382.5</v>
      </c>
      <c r="F69" s="92">
        <v>480</v>
      </c>
      <c r="G69" s="92">
        <f>SUM(G56:G68)</f>
        <v>930</v>
      </c>
      <c r="H69" s="91">
        <v>161458.38</v>
      </c>
      <c r="I69" s="91">
        <v>98309.61</v>
      </c>
      <c r="J69" s="92">
        <v>0</v>
      </c>
      <c r="K69" s="92">
        <v>0</v>
      </c>
      <c r="L69" s="92">
        <v>0</v>
      </c>
      <c r="M69" s="91">
        <v>278175.58</v>
      </c>
    </row>
    <row r="70" spans="2:13" x14ac:dyDescent="0.25">
      <c r="B70" s="236"/>
      <c r="C70" s="236"/>
      <c r="D70" s="236"/>
      <c r="E70" s="236"/>
      <c r="F70" s="236"/>
      <c r="G70" s="236"/>
      <c r="H70" s="236"/>
      <c r="I70" s="236"/>
      <c r="J70" s="236"/>
      <c r="K70" s="236"/>
      <c r="L70" s="130"/>
    </row>
  </sheetData>
  <mergeCells count="8">
    <mergeCell ref="B70:F70"/>
    <mergeCell ref="G70:K70"/>
    <mergeCell ref="B3:M3"/>
    <mergeCell ref="B4:M4"/>
    <mergeCell ref="B5:M5"/>
    <mergeCell ref="B6:C6"/>
    <mergeCell ref="B11:M11"/>
    <mergeCell ref="B53:M5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3"/>
  <sheetViews>
    <sheetView workbookViewId="0">
      <selection activeCell="Q16" sqref="Q16"/>
    </sheetView>
  </sheetViews>
  <sheetFormatPr baseColWidth="10" defaultRowHeight="15" x14ac:dyDescent="0.25"/>
  <cols>
    <col min="1" max="1" width="3.7109375" customWidth="1"/>
  </cols>
  <sheetData>
    <row r="1" spans="2:15" ht="15.75" x14ac:dyDescent="0.25">
      <c r="C1" s="246" t="s">
        <v>211</v>
      </c>
      <c r="D1" s="247"/>
      <c r="E1" s="247"/>
      <c r="F1" s="247"/>
      <c r="G1" s="247"/>
      <c r="H1" s="247"/>
      <c r="I1" s="247"/>
      <c r="J1" s="247"/>
    </row>
    <row r="2" spans="2:15" ht="15.75" thickBot="1" x14ac:dyDescent="0.3"/>
    <row r="3" spans="2:15" ht="33.75" x14ac:dyDescent="0.25">
      <c r="B3" s="106" t="s">
        <v>170</v>
      </c>
      <c r="C3" s="107" t="s">
        <v>12</v>
      </c>
      <c r="D3" s="107" t="s">
        <v>59</v>
      </c>
      <c r="E3" s="107" t="s">
        <v>23</v>
      </c>
      <c r="F3" s="107" t="s">
        <v>26</v>
      </c>
      <c r="G3" s="107" t="s">
        <v>30</v>
      </c>
      <c r="H3" s="107" t="s">
        <v>33</v>
      </c>
      <c r="I3" s="107" t="s">
        <v>35</v>
      </c>
      <c r="J3" s="107" t="s">
        <v>38</v>
      </c>
      <c r="K3" s="107" t="s">
        <v>42</v>
      </c>
      <c r="L3" s="107" t="s">
        <v>47</v>
      </c>
      <c r="M3" s="107" t="s">
        <v>49</v>
      </c>
      <c r="N3" s="107" t="s">
        <v>50</v>
      </c>
      <c r="O3" s="108" t="s">
        <v>56</v>
      </c>
    </row>
    <row r="4" spans="2:15" x14ac:dyDescent="0.25">
      <c r="B4" s="111" t="s">
        <v>171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19">
        <v>3</v>
      </c>
      <c r="J4" s="19">
        <v>0</v>
      </c>
      <c r="K4" s="19">
        <v>0</v>
      </c>
      <c r="L4" s="19">
        <v>0</v>
      </c>
      <c r="M4" s="19">
        <v>0</v>
      </c>
      <c r="N4" s="19">
        <v>0</v>
      </c>
      <c r="O4" s="112">
        <f t="shared" ref="O4:O21" si="0">SUM(C4:N4)</f>
        <v>3</v>
      </c>
    </row>
    <row r="5" spans="2:15" x14ac:dyDescent="0.25">
      <c r="B5" s="109" t="s">
        <v>174</v>
      </c>
      <c r="C5" s="23">
        <v>59</v>
      </c>
      <c r="D5" s="23">
        <v>0</v>
      </c>
      <c r="E5" s="23">
        <v>0</v>
      </c>
      <c r="F5" s="23">
        <v>0</v>
      </c>
      <c r="G5" s="23">
        <v>0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110">
        <f t="shared" si="0"/>
        <v>59</v>
      </c>
    </row>
    <row r="6" spans="2:15" x14ac:dyDescent="0.25">
      <c r="B6" s="111" t="s">
        <v>175</v>
      </c>
      <c r="C6" s="19">
        <v>29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12">
        <f t="shared" si="0"/>
        <v>29</v>
      </c>
    </row>
    <row r="7" spans="2:15" x14ac:dyDescent="0.25">
      <c r="B7" s="109" t="s">
        <v>178</v>
      </c>
      <c r="C7" s="23">
        <v>25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110">
        <f t="shared" si="0"/>
        <v>25</v>
      </c>
    </row>
    <row r="8" spans="2:15" ht="22.5" x14ac:dyDescent="0.25">
      <c r="B8" s="111" t="s">
        <v>179</v>
      </c>
      <c r="C8" s="19">
        <v>0</v>
      </c>
      <c r="D8" s="19">
        <v>0</v>
      </c>
      <c r="E8" s="19">
        <v>55</v>
      </c>
      <c r="F8" s="19">
        <v>0</v>
      </c>
      <c r="G8" s="19">
        <v>145</v>
      </c>
      <c r="H8" s="19">
        <v>0</v>
      </c>
      <c r="I8" s="19">
        <v>0</v>
      </c>
      <c r="J8" s="19">
        <v>0</v>
      </c>
      <c r="K8" s="19">
        <v>2</v>
      </c>
      <c r="L8" s="19">
        <v>0</v>
      </c>
      <c r="M8" s="19">
        <v>45</v>
      </c>
      <c r="N8" s="19">
        <v>0</v>
      </c>
      <c r="O8" s="112">
        <f t="shared" si="0"/>
        <v>247</v>
      </c>
    </row>
    <row r="9" spans="2:15" x14ac:dyDescent="0.25">
      <c r="B9" s="111" t="s">
        <v>181</v>
      </c>
      <c r="C9" s="19">
        <v>0</v>
      </c>
      <c r="D9" s="19">
        <v>11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12">
        <f t="shared" si="0"/>
        <v>11</v>
      </c>
    </row>
    <row r="10" spans="2:15" x14ac:dyDescent="0.25">
      <c r="B10" s="109" t="s">
        <v>210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3</v>
      </c>
      <c r="I10" s="23">
        <v>0</v>
      </c>
      <c r="J10" s="23">
        <v>2</v>
      </c>
      <c r="K10" s="23">
        <v>0</v>
      </c>
      <c r="L10" s="23">
        <v>120</v>
      </c>
      <c r="M10" s="23">
        <v>0</v>
      </c>
      <c r="N10" s="23">
        <v>0</v>
      </c>
      <c r="O10" s="110">
        <f t="shared" si="0"/>
        <v>125</v>
      </c>
    </row>
    <row r="11" spans="2:15" x14ac:dyDescent="0.25">
      <c r="B11" s="109" t="s">
        <v>183</v>
      </c>
      <c r="C11" s="23">
        <v>0</v>
      </c>
      <c r="D11" s="23">
        <v>5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110">
        <f t="shared" si="0"/>
        <v>5</v>
      </c>
    </row>
    <row r="12" spans="2:15" x14ac:dyDescent="0.25">
      <c r="B12" s="111" t="s">
        <v>184</v>
      </c>
      <c r="C12" s="19">
        <v>87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12">
        <f t="shared" si="0"/>
        <v>87</v>
      </c>
    </row>
    <row r="13" spans="2:15" ht="22.5" x14ac:dyDescent="0.25">
      <c r="B13" s="111" t="s">
        <v>185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4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12">
        <f t="shared" si="0"/>
        <v>4</v>
      </c>
    </row>
    <row r="14" spans="2:15" x14ac:dyDescent="0.25">
      <c r="B14" s="109" t="s">
        <v>188</v>
      </c>
      <c r="C14" s="23">
        <v>0</v>
      </c>
      <c r="D14" s="23">
        <v>0</v>
      </c>
      <c r="E14" s="23">
        <v>10</v>
      </c>
      <c r="F14" s="23">
        <v>0</v>
      </c>
      <c r="G14" s="23">
        <v>265</v>
      </c>
      <c r="H14" s="23">
        <v>6</v>
      </c>
      <c r="I14" s="23">
        <v>0</v>
      </c>
      <c r="J14" s="23">
        <v>0</v>
      </c>
      <c r="K14" s="23">
        <v>0</v>
      </c>
      <c r="L14" s="23">
        <v>0</v>
      </c>
      <c r="M14" s="23">
        <v>10</v>
      </c>
      <c r="N14" s="23">
        <v>2</v>
      </c>
      <c r="O14" s="110">
        <f t="shared" si="0"/>
        <v>293</v>
      </c>
    </row>
    <row r="15" spans="2:15" ht="22.5" x14ac:dyDescent="0.25">
      <c r="B15" s="111" t="s">
        <v>0</v>
      </c>
      <c r="C15" s="19">
        <v>0</v>
      </c>
      <c r="D15" s="19">
        <v>0</v>
      </c>
      <c r="E15" s="19">
        <v>0</v>
      </c>
      <c r="F15" s="19">
        <v>5</v>
      </c>
      <c r="G15" s="19">
        <v>0</v>
      </c>
      <c r="H15" s="19">
        <v>0</v>
      </c>
      <c r="I15" s="19">
        <v>12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12">
        <f t="shared" si="0"/>
        <v>17</v>
      </c>
    </row>
    <row r="16" spans="2:15" ht="33.75" x14ac:dyDescent="0.25">
      <c r="B16" s="111" t="s">
        <v>195</v>
      </c>
      <c r="C16" s="19">
        <v>0</v>
      </c>
      <c r="D16" s="19">
        <v>0</v>
      </c>
      <c r="E16" s="19">
        <v>0</v>
      </c>
      <c r="F16" s="19">
        <v>8</v>
      </c>
      <c r="G16" s="19">
        <v>0</v>
      </c>
      <c r="H16" s="19">
        <v>0</v>
      </c>
      <c r="I16" s="19">
        <v>15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12">
        <f t="shared" si="0"/>
        <v>23</v>
      </c>
    </row>
    <row r="17" spans="2:15" x14ac:dyDescent="0.25">
      <c r="B17" s="111" t="s">
        <v>198</v>
      </c>
      <c r="C17" s="19">
        <v>25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12">
        <f t="shared" si="0"/>
        <v>25</v>
      </c>
    </row>
    <row r="18" spans="2:15" x14ac:dyDescent="0.25">
      <c r="B18" s="109" t="s">
        <v>199</v>
      </c>
      <c r="C18" s="23">
        <v>30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110">
        <f t="shared" si="0"/>
        <v>30</v>
      </c>
    </row>
    <row r="19" spans="2:15" ht="22.5" x14ac:dyDescent="0.25">
      <c r="B19" s="111" t="s">
        <v>204</v>
      </c>
      <c r="C19" s="19">
        <v>72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12">
        <f t="shared" si="0"/>
        <v>72</v>
      </c>
    </row>
    <row r="20" spans="2:15" ht="22.5" x14ac:dyDescent="0.25">
      <c r="B20" s="109" t="s">
        <v>205</v>
      </c>
      <c r="C20" s="23">
        <v>12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110">
        <f t="shared" si="0"/>
        <v>12</v>
      </c>
    </row>
    <row r="21" spans="2:15" ht="22.5" x14ac:dyDescent="0.25">
      <c r="B21" s="111" t="s">
        <v>207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1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12">
        <f t="shared" si="0"/>
        <v>1</v>
      </c>
    </row>
    <row r="22" spans="2:15" ht="15.75" thickBot="1" x14ac:dyDescent="0.3">
      <c r="B22" s="125" t="s">
        <v>56</v>
      </c>
      <c r="C22" s="126">
        <v>339</v>
      </c>
      <c r="D22" s="126">
        <v>16</v>
      </c>
      <c r="E22" s="126">
        <v>65</v>
      </c>
      <c r="F22" s="126">
        <v>13</v>
      </c>
      <c r="G22" s="126">
        <v>410</v>
      </c>
      <c r="H22" s="126">
        <v>9</v>
      </c>
      <c r="I22" s="126">
        <v>35</v>
      </c>
      <c r="J22" s="126">
        <v>2</v>
      </c>
      <c r="K22" s="126">
        <v>2</v>
      </c>
      <c r="L22" s="126">
        <v>120</v>
      </c>
      <c r="M22" s="126">
        <v>55</v>
      </c>
      <c r="N22" s="126">
        <v>2</v>
      </c>
      <c r="O22" s="127">
        <v>1068</v>
      </c>
    </row>
    <row r="23" spans="2:15" x14ac:dyDescent="0.25">
      <c r="B23" s="255"/>
      <c r="C23" s="255"/>
      <c r="D23" s="255"/>
      <c r="E23" s="255"/>
      <c r="F23" s="255"/>
      <c r="G23" s="255"/>
      <c r="H23" s="255"/>
      <c r="I23" s="255"/>
      <c r="J23" s="255"/>
      <c r="K23" s="255"/>
      <c r="L23" s="255"/>
      <c r="M23" s="255"/>
      <c r="N23" s="255"/>
      <c r="O23" s="1"/>
    </row>
  </sheetData>
  <mergeCells count="2">
    <mergeCell ref="B23:N23"/>
    <mergeCell ref="C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D30" sqref="D30"/>
    </sheetView>
  </sheetViews>
  <sheetFormatPr baseColWidth="10" defaultRowHeight="15" x14ac:dyDescent="0.25"/>
  <cols>
    <col min="1" max="1" width="5" customWidth="1"/>
    <col min="5" max="5" width="14.7109375" customWidth="1"/>
    <col min="7" max="7" width="19.7109375" customWidth="1"/>
    <col min="8" max="8" width="18.85546875" customWidth="1"/>
    <col min="9" max="9" width="26.5703125" customWidth="1"/>
  </cols>
  <sheetData>
    <row r="1" spans="1:9" ht="15.75" thickBot="1" x14ac:dyDescent="0.3">
      <c r="A1" s="1"/>
      <c r="B1" s="1"/>
      <c r="C1" s="1"/>
      <c r="D1" s="1"/>
      <c r="E1" s="1"/>
      <c r="F1" s="1"/>
    </row>
    <row r="2" spans="1:9" x14ac:dyDescent="0.25">
      <c r="A2" s="1"/>
      <c r="B2" s="99"/>
      <c r="C2" s="100" t="s">
        <v>148</v>
      </c>
      <c r="D2" s="101"/>
      <c r="E2" s="102"/>
      <c r="F2" s="1"/>
      <c r="G2" s="166" t="s">
        <v>64</v>
      </c>
      <c r="H2" s="44"/>
      <c r="I2" s="45"/>
    </row>
    <row r="3" spans="1:9" x14ac:dyDescent="0.25">
      <c r="A3" s="1"/>
      <c r="B3" s="268" t="s">
        <v>149</v>
      </c>
      <c r="C3" s="269"/>
      <c r="D3" s="269"/>
      <c r="E3" s="270"/>
      <c r="F3" s="1"/>
      <c r="G3" s="167" t="s">
        <v>65</v>
      </c>
      <c r="H3" s="36"/>
      <c r="I3" s="48"/>
    </row>
    <row r="4" spans="1:9" ht="15.75" thickBot="1" x14ac:dyDescent="0.3">
      <c r="A4" s="1"/>
      <c r="B4" s="103"/>
      <c r="C4" s="42" t="s">
        <v>150</v>
      </c>
      <c r="D4" s="104"/>
      <c r="E4" s="105"/>
      <c r="F4" s="1"/>
      <c r="G4" s="46"/>
      <c r="H4" s="36"/>
      <c r="I4" s="48"/>
    </row>
    <row r="5" spans="1:9" ht="33.75" x14ac:dyDescent="0.25">
      <c r="A5" s="1"/>
      <c r="B5" s="106" t="s">
        <v>151</v>
      </c>
      <c r="C5" s="107" t="s">
        <v>152</v>
      </c>
      <c r="D5" s="107" t="s">
        <v>153</v>
      </c>
      <c r="E5" s="108" t="s">
        <v>154</v>
      </c>
      <c r="F5" s="1"/>
      <c r="G5" s="168"/>
      <c r="H5" s="169" t="s">
        <v>148</v>
      </c>
      <c r="I5" s="170"/>
    </row>
    <row r="6" spans="1:9" x14ac:dyDescent="0.25">
      <c r="A6" s="1"/>
      <c r="B6" s="271" t="s">
        <v>155</v>
      </c>
      <c r="C6" s="272"/>
      <c r="D6" s="272"/>
      <c r="E6" s="273"/>
      <c r="F6" s="1"/>
      <c r="G6" s="265" t="s">
        <v>149</v>
      </c>
      <c r="H6" s="266"/>
      <c r="I6" s="267"/>
    </row>
    <row r="7" spans="1:9" x14ac:dyDescent="0.25">
      <c r="A7" s="1"/>
      <c r="B7" s="109" t="s">
        <v>156</v>
      </c>
      <c r="C7" s="22">
        <v>132154.003</v>
      </c>
      <c r="D7" s="22">
        <v>769903.44</v>
      </c>
      <c r="E7" s="110">
        <v>0</v>
      </c>
      <c r="F7" s="1"/>
      <c r="G7" s="171"/>
      <c r="H7" s="172" t="s">
        <v>221</v>
      </c>
      <c r="I7" s="173"/>
    </row>
    <row r="8" spans="1:9" ht="15.75" thickBot="1" x14ac:dyDescent="0.3">
      <c r="A8" s="1"/>
      <c r="B8" s="111" t="s">
        <v>157</v>
      </c>
      <c r="C8" s="20">
        <v>3387.3670000000002</v>
      </c>
      <c r="D8" s="20">
        <v>21303.811000000002</v>
      </c>
      <c r="E8" s="112">
        <v>0</v>
      </c>
      <c r="F8" s="1"/>
      <c r="G8" s="174"/>
      <c r="H8" s="175"/>
      <c r="I8" s="176"/>
    </row>
    <row r="9" spans="1:9" ht="30" x14ac:dyDescent="0.25">
      <c r="A9" s="1"/>
      <c r="B9" s="113" t="s">
        <v>56</v>
      </c>
      <c r="C9" s="114">
        <v>135541.37</v>
      </c>
      <c r="D9" s="114">
        <v>791207.25100000005</v>
      </c>
      <c r="E9" s="115">
        <v>0</v>
      </c>
      <c r="F9" s="1"/>
      <c r="G9" s="177" t="s">
        <v>151</v>
      </c>
      <c r="H9" s="178" t="s">
        <v>152</v>
      </c>
      <c r="I9" s="179" t="s">
        <v>222</v>
      </c>
    </row>
    <row r="10" spans="1:9" x14ac:dyDescent="0.25">
      <c r="A10" s="1"/>
      <c r="B10" s="271" t="s">
        <v>158</v>
      </c>
      <c r="C10" s="272"/>
      <c r="D10" s="272"/>
      <c r="E10" s="273"/>
      <c r="F10" s="1"/>
      <c r="G10" s="180" t="s">
        <v>223</v>
      </c>
      <c r="H10" s="181"/>
      <c r="I10" s="182"/>
    </row>
    <row r="11" spans="1:9" x14ac:dyDescent="0.25">
      <c r="A11" s="1"/>
      <c r="B11" s="109" t="s">
        <v>156</v>
      </c>
      <c r="C11" s="22">
        <v>87860.14</v>
      </c>
      <c r="D11" s="23">
        <v>0</v>
      </c>
      <c r="E11" s="116">
        <v>6140765.9220000003</v>
      </c>
      <c r="F11" s="1"/>
      <c r="G11" s="183" t="s">
        <v>156</v>
      </c>
      <c r="H11" s="184">
        <v>132154</v>
      </c>
      <c r="I11" s="185">
        <v>769903.44</v>
      </c>
    </row>
    <row r="12" spans="1:9" x14ac:dyDescent="0.25">
      <c r="A12" s="1"/>
      <c r="B12" s="111" t="s">
        <v>159</v>
      </c>
      <c r="C12" s="20">
        <v>5715.8280000000004</v>
      </c>
      <c r="D12" s="19">
        <v>0</v>
      </c>
      <c r="E12" s="117">
        <v>259342.791</v>
      </c>
      <c r="F12" s="1"/>
      <c r="G12" s="183" t="s">
        <v>157</v>
      </c>
      <c r="H12" s="186">
        <v>3387</v>
      </c>
      <c r="I12" s="187">
        <v>21304</v>
      </c>
    </row>
    <row r="13" spans="1:9" x14ac:dyDescent="0.25">
      <c r="A13" s="1"/>
      <c r="B13" s="109" t="s">
        <v>160</v>
      </c>
      <c r="C13" s="22">
        <v>1895.5909999999999</v>
      </c>
      <c r="D13" s="23">
        <v>0</v>
      </c>
      <c r="E13" s="116">
        <v>151586.57</v>
      </c>
      <c r="F13" s="1"/>
      <c r="G13" s="188" t="s">
        <v>224</v>
      </c>
      <c r="H13" s="189">
        <v>135541</v>
      </c>
      <c r="I13" s="190">
        <v>791207.44</v>
      </c>
    </row>
    <row r="14" spans="1:9" x14ac:dyDescent="0.25">
      <c r="A14" s="1"/>
      <c r="B14" s="111" t="s">
        <v>157</v>
      </c>
      <c r="C14" s="20">
        <v>2949.34</v>
      </c>
      <c r="D14" s="19">
        <v>0</v>
      </c>
      <c r="E14" s="117">
        <v>207847.05600000001</v>
      </c>
      <c r="F14" s="1"/>
      <c r="G14" s="191" t="s">
        <v>225</v>
      </c>
      <c r="H14" s="192"/>
      <c r="I14" s="193"/>
    </row>
    <row r="15" spans="1:9" x14ac:dyDescent="0.25">
      <c r="A15" s="1"/>
      <c r="B15" s="109" t="s">
        <v>161</v>
      </c>
      <c r="C15" s="22">
        <v>80852.020999999993</v>
      </c>
      <c r="D15" s="23">
        <v>0</v>
      </c>
      <c r="E15" s="116">
        <v>2367114.4169999999</v>
      </c>
      <c r="F15" s="1"/>
      <c r="G15" s="194" t="s">
        <v>156</v>
      </c>
      <c r="H15" s="195">
        <v>87860</v>
      </c>
      <c r="I15" s="196">
        <v>6140760</v>
      </c>
    </row>
    <row r="16" spans="1:9" x14ac:dyDescent="0.25">
      <c r="A16" s="1"/>
      <c r="B16" s="111" t="s">
        <v>162</v>
      </c>
      <c r="C16" s="19">
        <v>77.805999999999997</v>
      </c>
      <c r="D16" s="19">
        <v>0</v>
      </c>
      <c r="E16" s="117">
        <v>2784.1950000000002</v>
      </c>
      <c r="F16" s="1"/>
      <c r="G16" s="197" t="s">
        <v>159</v>
      </c>
      <c r="H16" s="198">
        <v>5716</v>
      </c>
      <c r="I16" s="199">
        <v>259343</v>
      </c>
    </row>
    <row r="17" spans="1:9" x14ac:dyDescent="0.25">
      <c r="A17" s="1"/>
      <c r="B17" s="109" t="s">
        <v>163</v>
      </c>
      <c r="C17" s="23">
        <v>1.585</v>
      </c>
      <c r="D17" s="23">
        <v>0</v>
      </c>
      <c r="E17" s="110">
        <v>54.753</v>
      </c>
      <c r="F17" s="1"/>
      <c r="G17" s="197" t="s">
        <v>160</v>
      </c>
      <c r="H17" s="195">
        <v>1896</v>
      </c>
      <c r="I17" s="200">
        <v>110862</v>
      </c>
    </row>
    <row r="18" spans="1:9" x14ac:dyDescent="0.25">
      <c r="A18" s="1"/>
      <c r="B18" s="113" t="s">
        <v>56</v>
      </c>
      <c r="C18" s="114">
        <v>179352.31099999999</v>
      </c>
      <c r="D18" s="118">
        <v>0</v>
      </c>
      <c r="E18" s="119">
        <v>9129495.7039999999</v>
      </c>
      <c r="F18" s="1"/>
      <c r="G18" s="197" t="s">
        <v>157</v>
      </c>
      <c r="H18" s="195">
        <v>2949</v>
      </c>
      <c r="I18" s="200">
        <v>178613</v>
      </c>
    </row>
    <row r="19" spans="1:9" x14ac:dyDescent="0.25">
      <c r="A19" s="1"/>
      <c r="B19" s="271" t="s">
        <v>164</v>
      </c>
      <c r="C19" s="272"/>
      <c r="D19" s="272"/>
      <c r="E19" s="273"/>
      <c r="F19" s="1"/>
      <c r="G19" s="201" t="s">
        <v>161</v>
      </c>
      <c r="H19" s="195">
        <v>80852</v>
      </c>
      <c r="I19" s="196">
        <v>2367114</v>
      </c>
    </row>
    <row r="20" spans="1:9" x14ac:dyDescent="0.25">
      <c r="A20" s="1"/>
      <c r="B20" s="109" t="s">
        <v>165</v>
      </c>
      <c r="C20" s="22">
        <v>2588.8490000000002</v>
      </c>
      <c r="D20" s="22">
        <v>57133.648000000001</v>
      </c>
      <c r="E20" s="110">
        <v>0</v>
      </c>
      <c r="F20" s="1"/>
      <c r="G20" s="201" t="s">
        <v>162</v>
      </c>
      <c r="H20" s="202">
        <v>78</v>
      </c>
      <c r="I20" s="196">
        <v>2729</v>
      </c>
    </row>
    <row r="21" spans="1:9" x14ac:dyDescent="0.25">
      <c r="A21" s="1"/>
      <c r="B21" s="111" t="s">
        <v>166</v>
      </c>
      <c r="C21" s="20">
        <v>1057.557</v>
      </c>
      <c r="D21" s="20">
        <v>42875.891000000003</v>
      </c>
      <c r="E21" s="112">
        <v>0</v>
      </c>
      <c r="F21" s="1"/>
      <c r="G21" s="109" t="s">
        <v>163</v>
      </c>
      <c r="H21" s="202"/>
      <c r="I21" s="203"/>
    </row>
    <row r="22" spans="1:9" x14ac:dyDescent="0.25">
      <c r="A22" s="1"/>
      <c r="B22" s="109" t="s">
        <v>167</v>
      </c>
      <c r="C22" s="23">
        <v>27.276</v>
      </c>
      <c r="D22" s="22">
        <v>1682.6579999999999</v>
      </c>
      <c r="E22" s="110">
        <v>0</v>
      </c>
      <c r="F22" s="1"/>
      <c r="G22" s="188" t="s">
        <v>224</v>
      </c>
      <c r="H22" s="189">
        <v>179351</v>
      </c>
      <c r="I22" s="190">
        <v>9059421</v>
      </c>
    </row>
    <row r="23" spans="1:9" x14ac:dyDescent="0.25">
      <c r="A23" s="1"/>
      <c r="B23" s="111" t="s">
        <v>168</v>
      </c>
      <c r="C23" s="19">
        <v>285.51799999999997</v>
      </c>
      <c r="D23" s="20">
        <v>1968.8820000000001</v>
      </c>
      <c r="E23" s="112">
        <v>0</v>
      </c>
      <c r="F23" s="1"/>
      <c r="G23" s="204" t="s">
        <v>226</v>
      </c>
      <c r="H23" s="192"/>
      <c r="I23" s="193"/>
    </row>
    <row r="24" spans="1:9" x14ac:dyDescent="0.25">
      <c r="A24" s="1"/>
      <c r="B24" s="113" t="s">
        <v>56</v>
      </c>
      <c r="C24" s="118">
        <v>0</v>
      </c>
      <c r="D24" s="114">
        <f>SUM(D20:D23)</f>
        <v>103661.079</v>
      </c>
      <c r="E24" s="115">
        <v>0</v>
      </c>
      <c r="F24" s="1"/>
      <c r="G24" s="183" t="s">
        <v>165</v>
      </c>
      <c r="H24" s="195">
        <v>2589</v>
      </c>
      <c r="I24" s="196">
        <v>57134</v>
      </c>
    </row>
    <row r="25" spans="1:9" x14ac:dyDescent="0.25">
      <c r="A25" s="1"/>
      <c r="B25" s="120" t="s">
        <v>56</v>
      </c>
      <c r="C25" s="95">
        <v>0</v>
      </c>
      <c r="D25" s="95">
        <v>0</v>
      </c>
      <c r="E25" s="121">
        <v>0</v>
      </c>
      <c r="F25" s="1"/>
      <c r="G25" s="183" t="s">
        <v>166</v>
      </c>
      <c r="H25" s="195">
        <v>1058</v>
      </c>
      <c r="I25" s="196">
        <v>42876</v>
      </c>
    </row>
    <row r="26" spans="1:9" ht="15.75" thickBot="1" x14ac:dyDescent="0.3">
      <c r="A26" s="1"/>
      <c r="B26" s="122"/>
      <c r="C26" s="58"/>
      <c r="D26" s="123" t="s">
        <v>169</v>
      </c>
      <c r="E26" s="124">
        <f>D9+E18+D24</f>
        <v>10024364.034</v>
      </c>
      <c r="F26" s="1"/>
      <c r="G26" s="183" t="s">
        <v>167</v>
      </c>
      <c r="H26" s="202">
        <v>27</v>
      </c>
      <c r="I26" s="196">
        <v>1683</v>
      </c>
    </row>
    <row r="27" spans="1:9" x14ac:dyDescent="0.25">
      <c r="A27" s="1"/>
      <c r="B27" s="236" t="s">
        <v>146</v>
      </c>
      <c r="C27" s="236"/>
      <c r="D27" s="236"/>
      <c r="E27" s="236"/>
      <c r="F27" s="236"/>
      <c r="G27" s="183" t="s">
        <v>168</v>
      </c>
      <c r="H27" s="202">
        <v>286</v>
      </c>
      <c r="I27" s="196">
        <v>1969</v>
      </c>
    </row>
    <row r="28" spans="1:9" ht="15.75" thickBot="1" x14ac:dyDescent="0.3">
      <c r="B28" t="s">
        <v>245</v>
      </c>
      <c r="G28" s="188" t="s">
        <v>224</v>
      </c>
      <c r="H28" s="205"/>
      <c r="I28" s="190">
        <v>103662</v>
      </c>
    </row>
    <row r="29" spans="1:9" ht="16.5" thickBot="1" x14ac:dyDescent="0.3">
      <c r="G29" s="206" t="s">
        <v>227</v>
      </c>
      <c r="H29" s="207"/>
      <c r="I29" s="208">
        <v>9954290.4399999995</v>
      </c>
    </row>
    <row r="30" spans="1:9" x14ac:dyDescent="0.25">
      <c r="G30" s="209" t="s">
        <v>228</v>
      </c>
      <c r="H30" s="1"/>
      <c r="I30" s="1"/>
    </row>
    <row r="31" spans="1:9" x14ac:dyDescent="0.25">
      <c r="G31" s="86" t="s">
        <v>229</v>
      </c>
      <c r="H31" s="1"/>
      <c r="I31" s="1"/>
    </row>
  </sheetData>
  <mergeCells count="6">
    <mergeCell ref="B27:F27"/>
    <mergeCell ref="G6:I6"/>
    <mergeCell ref="B3:E3"/>
    <mergeCell ref="B6:E6"/>
    <mergeCell ref="B10:E10"/>
    <mergeCell ref="B19:E1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6"/>
  <sheetViews>
    <sheetView topLeftCell="A16" workbookViewId="0">
      <selection activeCell="I11" sqref="I11"/>
    </sheetView>
  </sheetViews>
  <sheetFormatPr baseColWidth="10" defaultRowHeight="15" x14ac:dyDescent="0.25"/>
  <cols>
    <col min="6" max="6" width="17.5703125" customWidth="1"/>
  </cols>
  <sheetData>
    <row r="1" spans="2:6" s="1" customFormat="1" ht="15.75" thickBot="1" x14ac:dyDescent="0.3"/>
    <row r="2" spans="2:6" s="1" customFormat="1" ht="15.75" x14ac:dyDescent="0.25">
      <c r="B2" s="230" t="s">
        <v>234</v>
      </c>
      <c r="C2" s="44"/>
      <c r="D2" s="44"/>
      <c r="E2" s="44"/>
      <c r="F2" s="45"/>
    </row>
    <row r="3" spans="2:6" ht="16.5" thickBot="1" x14ac:dyDescent="0.3">
      <c r="B3" s="231" t="s">
        <v>233</v>
      </c>
      <c r="C3" s="58"/>
      <c r="D3" s="58"/>
      <c r="E3" s="58"/>
      <c r="F3" s="232">
        <v>42522</v>
      </c>
    </row>
    <row r="4" spans="2:6" ht="33.75" x14ac:dyDescent="0.25">
      <c r="B4" s="210" t="s">
        <v>151</v>
      </c>
      <c r="C4" s="211" t="s">
        <v>230</v>
      </c>
      <c r="D4" s="211" t="s">
        <v>231</v>
      </c>
      <c r="E4" s="211" t="s">
        <v>153</v>
      </c>
      <c r="F4" s="212" t="s">
        <v>154</v>
      </c>
    </row>
    <row r="5" spans="2:6" x14ac:dyDescent="0.25">
      <c r="B5" s="274" t="s">
        <v>155</v>
      </c>
      <c r="C5" s="275"/>
      <c r="D5" s="275"/>
      <c r="E5" s="275"/>
      <c r="F5" s="276"/>
    </row>
    <row r="6" spans="2:6" x14ac:dyDescent="0.25">
      <c r="B6" s="213" t="s">
        <v>156</v>
      </c>
      <c r="C6" s="22">
        <v>10974.449000000001</v>
      </c>
      <c r="D6" s="22">
        <v>66768.100000000006</v>
      </c>
      <c r="E6" s="22">
        <v>400637.88</v>
      </c>
      <c r="F6" s="110">
        <v>0</v>
      </c>
    </row>
    <row r="7" spans="2:6" x14ac:dyDescent="0.25">
      <c r="B7" s="214" t="s">
        <v>157</v>
      </c>
      <c r="C7" s="19">
        <v>304.108</v>
      </c>
      <c r="D7" s="20">
        <v>1688.56</v>
      </c>
      <c r="E7" s="20">
        <v>10755.207</v>
      </c>
      <c r="F7" s="112">
        <v>0</v>
      </c>
    </row>
    <row r="8" spans="2:6" x14ac:dyDescent="0.25">
      <c r="B8" s="215" t="s">
        <v>56</v>
      </c>
      <c r="C8" s="216">
        <v>11278.557000000001</v>
      </c>
      <c r="D8" s="216">
        <v>68456.66</v>
      </c>
      <c r="E8" s="216">
        <v>411393.087</v>
      </c>
      <c r="F8" s="217">
        <v>0</v>
      </c>
    </row>
    <row r="9" spans="2:6" x14ac:dyDescent="0.25">
      <c r="B9" s="274" t="s">
        <v>158</v>
      </c>
      <c r="C9" s="275"/>
      <c r="D9" s="275"/>
      <c r="E9" s="275"/>
      <c r="F9" s="276"/>
    </row>
    <row r="10" spans="2:6" x14ac:dyDescent="0.25">
      <c r="B10" s="213" t="s">
        <v>156</v>
      </c>
      <c r="C10" s="22">
        <v>8635.9650000000001</v>
      </c>
      <c r="D10" s="22">
        <v>50749.065000000002</v>
      </c>
      <c r="E10" s="23">
        <v>0</v>
      </c>
      <c r="F10" s="116">
        <v>3576241.091</v>
      </c>
    </row>
    <row r="11" spans="2:6" x14ac:dyDescent="0.25">
      <c r="B11" s="214" t="s">
        <v>159</v>
      </c>
      <c r="C11" s="19">
        <v>496.40899999999999</v>
      </c>
      <c r="D11" s="20">
        <v>2843.7919999999999</v>
      </c>
      <c r="E11" s="19">
        <v>0</v>
      </c>
      <c r="F11" s="117">
        <v>132624.772</v>
      </c>
    </row>
    <row r="12" spans="2:6" x14ac:dyDescent="0.25">
      <c r="B12" s="213" t="s">
        <v>160</v>
      </c>
      <c r="C12" s="23">
        <v>169.209</v>
      </c>
      <c r="D12" s="23">
        <v>968.81399999999996</v>
      </c>
      <c r="E12" s="23">
        <v>0</v>
      </c>
      <c r="F12" s="116">
        <v>78595.899999999994</v>
      </c>
    </row>
    <row r="13" spans="2:6" x14ac:dyDescent="0.25">
      <c r="B13" s="214" t="s">
        <v>157</v>
      </c>
      <c r="C13" s="19">
        <v>273.334</v>
      </c>
      <c r="D13" s="20">
        <v>1612.538</v>
      </c>
      <c r="E13" s="19">
        <v>0</v>
      </c>
      <c r="F13" s="117">
        <v>120504.38</v>
      </c>
    </row>
    <row r="14" spans="2:6" x14ac:dyDescent="0.25">
      <c r="B14" s="213" t="s">
        <v>161</v>
      </c>
      <c r="C14" s="22">
        <v>7487.701</v>
      </c>
      <c r="D14" s="22">
        <v>40725.593000000001</v>
      </c>
      <c r="E14" s="23">
        <v>0</v>
      </c>
      <c r="F14" s="116">
        <v>1269680.825</v>
      </c>
    </row>
    <row r="15" spans="2:6" x14ac:dyDescent="0.25">
      <c r="B15" s="214" t="s">
        <v>162</v>
      </c>
      <c r="C15" s="19">
        <v>5.7869999999999999</v>
      </c>
      <c r="D15" s="19">
        <v>34.694000000000003</v>
      </c>
      <c r="E15" s="19">
        <v>0</v>
      </c>
      <c r="F15" s="117">
        <v>1382.8219999999999</v>
      </c>
    </row>
    <row r="16" spans="2:6" x14ac:dyDescent="0.25">
      <c r="B16" s="213" t="s">
        <v>163</v>
      </c>
      <c r="C16" s="23">
        <v>0.182</v>
      </c>
      <c r="D16" s="23">
        <v>1.012</v>
      </c>
      <c r="E16" s="23">
        <v>0</v>
      </c>
      <c r="F16" s="110">
        <v>37.241</v>
      </c>
    </row>
    <row r="17" spans="2:6" x14ac:dyDescent="0.25">
      <c r="B17" s="215" t="s">
        <v>56</v>
      </c>
      <c r="C17" s="216">
        <v>17068.587</v>
      </c>
      <c r="D17" s="216">
        <v>96935.508000000002</v>
      </c>
      <c r="E17" s="218">
        <v>0</v>
      </c>
      <c r="F17" s="219">
        <v>5179067.0310000004</v>
      </c>
    </row>
    <row r="18" spans="2:6" x14ac:dyDescent="0.25">
      <c r="B18" s="274" t="s">
        <v>164</v>
      </c>
      <c r="C18" s="275"/>
      <c r="D18" s="275"/>
      <c r="E18" s="275"/>
      <c r="F18" s="276"/>
    </row>
    <row r="19" spans="2:6" x14ac:dyDescent="0.25">
      <c r="B19" s="213" t="s">
        <v>165</v>
      </c>
      <c r="C19" s="23">
        <v>214.38300000000001</v>
      </c>
      <c r="D19" s="22">
        <v>1250.6869999999999</v>
      </c>
      <c r="E19" s="22">
        <v>28629.561000000002</v>
      </c>
      <c r="F19" s="110">
        <v>0</v>
      </c>
    </row>
    <row r="20" spans="2:6" x14ac:dyDescent="0.25">
      <c r="B20" s="214" t="s">
        <v>166</v>
      </c>
      <c r="C20" s="19">
        <v>106.768</v>
      </c>
      <c r="D20" s="19">
        <v>684.65200000000004</v>
      </c>
      <c r="E20" s="20">
        <v>30405.901999999998</v>
      </c>
      <c r="F20" s="112">
        <v>0</v>
      </c>
    </row>
    <row r="21" spans="2:6" x14ac:dyDescent="0.25">
      <c r="B21" s="213" t="s">
        <v>167</v>
      </c>
      <c r="C21" s="23">
        <v>2.9119999999999999</v>
      </c>
      <c r="D21" s="23">
        <v>244.315</v>
      </c>
      <c r="E21" s="22">
        <v>21897.749</v>
      </c>
      <c r="F21" s="110">
        <v>0</v>
      </c>
    </row>
    <row r="22" spans="2:6" x14ac:dyDescent="0.25">
      <c r="B22" s="214" t="s">
        <v>168</v>
      </c>
      <c r="C22" s="19">
        <v>9.35</v>
      </c>
      <c r="D22" s="19">
        <v>112.762</v>
      </c>
      <c r="E22" s="20">
        <v>1447.5309999999999</v>
      </c>
      <c r="F22" s="112">
        <v>0</v>
      </c>
    </row>
    <row r="23" spans="2:6" x14ac:dyDescent="0.25">
      <c r="B23" s="215" t="s">
        <v>56</v>
      </c>
      <c r="C23" s="218">
        <v>0</v>
      </c>
      <c r="D23" s="218">
        <v>0</v>
      </c>
      <c r="E23" s="216">
        <f>SUM(E19:E22)</f>
        <v>82380.743000000002</v>
      </c>
      <c r="F23" s="217">
        <v>0</v>
      </c>
    </row>
    <row r="24" spans="2:6" x14ac:dyDescent="0.25">
      <c r="B24" s="220" t="s">
        <v>56</v>
      </c>
      <c r="C24" s="221">
        <v>0</v>
      </c>
      <c r="D24" s="221">
        <v>0</v>
      </c>
      <c r="E24" s="221">
        <v>0</v>
      </c>
      <c r="F24" s="222">
        <v>0</v>
      </c>
    </row>
    <row r="25" spans="2:6" ht="38.25" thickBot="1" x14ac:dyDescent="0.3">
      <c r="B25" s="223"/>
      <c r="C25" s="224"/>
      <c r="D25" s="224"/>
      <c r="E25" s="225" t="s">
        <v>169</v>
      </c>
      <c r="F25" s="226">
        <f>E8+F17+E23</f>
        <v>5672840.8610000005</v>
      </c>
    </row>
    <row r="26" spans="2:6" ht="25.5" x14ac:dyDescent="0.25">
      <c r="B26" s="227" t="s">
        <v>232</v>
      </c>
      <c r="C26" s="165"/>
      <c r="D26" s="165"/>
      <c r="E26" s="228"/>
      <c r="F26" s="229"/>
    </row>
  </sheetData>
  <mergeCells count="3">
    <mergeCell ref="B5:F5"/>
    <mergeCell ref="B9:F9"/>
    <mergeCell ref="B18:F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RESUMEN 2015 2016</vt:lpstr>
      <vt:lpstr>PV_CIERRE 2015 NIVEL ESTADO</vt:lpstr>
      <vt:lpstr>SINIESTROS</vt:lpstr>
      <vt:lpstr>PERENNES_2015 2016</vt:lpstr>
      <vt:lpstr>OI_Nivel Estado avance 2016</vt:lpstr>
      <vt:lpstr>SINIESTROS OI 2015 2016</vt:lpstr>
      <vt:lpstr>CIERRE PECUARIO 2015</vt:lpstr>
      <vt:lpstr>Avance Pecuario 2016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Sonia</dc:creator>
  <cp:keywords/>
  <dc:description/>
  <cp:lastModifiedBy>Sonia</cp:lastModifiedBy>
  <cp:revision/>
  <dcterms:created xsi:type="dcterms:W3CDTF">2016-05-04T15:57:15Z</dcterms:created>
  <dcterms:modified xsi:type="dcterms:W3CDTF">2016-11-07T14:13:25Z</dcterms:modified>
  <cp:category/>
  <cp:contentStatus/>
</cp:coreProperties>
</file>